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376" windowWidth="9576" windowHeight="2412" tabRatio="601" activeTab="0"/>
  </bookViews>
  <sheets>
    <sheet name="20101pt" sheetId="1" r:id="rId1"/>
    <sheet name="20102pt" sheetId="2" r:id="rId2"/>
    <sheet name="20103pt" sheetId="3" r:id="rId3"/>
    <sheet name="20101&amp;2pt" sheetId="4" r:id="rId4"/>
    <sheet name="20101&amp;2&amp;3pt" sheetId="5" r:id="rId5"/>
  </sheets>
  <definedNames>
    <definedName name="_xlnm.Print_Area" localSheetId="0">'20101pt'!$A$1:$H$49</definedName>
  </definedNames>
  <calcPr fullCalcOnLoad="1"/>
</workbook>
</file>

<file path=xl/sharedStrings.xml><?xml version="1.0" encoding="utf-8"?>
<sst xmlns="http://schemas.openxmlformats.org/spreadsheetml/2006/main" count="252" uniqueCount="37">
  <si>
    <t>BY FIRST PORT OF ENTRY</t>
  </si>
  <si>
    <t>THE BAHAMAS</t>
  </si>
  <si>
    <t>NASSAU/ PARADISE ISLAND</t>
  </si>
  <si>
    <t>MONTH</t>
  </si>
  <si>
    <t xml:space="preserve">  % CHG</t>
  </si>
  <si>
    <t>JAN</t>
  </si>
  <si>
    <t>FEB</t>
  </si>
  <si>
    <t>MAR</t>
  </si>
  <si>
    <t>1QTR</t>
  </si>
  <si>
    <t>APR</t>
  </si>
  <si>
    <t>MAY</t>
  </si>
  <si>
    <t>JUN</t>
  </si>
  <si>
    <t>2QTR</t>
  </si>
  <si>
    <t>JUL</t>
  </si>
  <si>
    <t>AUG</t>
  </si>
  <si>
    <t>SEP</t>
  </si>
  <si>
    <t>3QTR</t>
  </si>
  <si>
    <t>OCT</t>
  </si>
  <si>
    <t>NOV</t>
  </si>
  <si>
    <t>DEC</t>
  </si>
  <si>
    <t>4QTR</t>
  </si>
  <si>
    <t>GRAND BAHAMA ISLAND</t>
  </si>
  <si>
    <t>THE OUT ISLANDS</t>
  </si>
  <si>
    <t xml:space="preserve">CRUISE VISITOR ARRIVALS </t>
  </si>
  <si>
    <t>BY SECOND PORT OF ENTRY</t>
  </si>
  <si>
    <t>4 QTR</t>
  </si>
  <si>
    <t>BY FIRST &amp; SECOND PORT OF ENTRY</t>
  </si>
  <si>
    <t>YTD</t>
  </si>
  <si>
    <t>Note: These are preliminary figures, and are subject to change.</t>
  </si>
  <si>
    <t>The figures are preliminary and subject to revision.</t>
  </si>
  <si>
    <t>BY THIRD PORT OF ENTRY</t>
  </si>
  <si>
    <t>BY FIRST &amp; SECOND &amp; THIRD PORT OF ENTRY</t>
  </si>
  <si>
    <t>In October 2012, Hurricane Sandy passed through The Islands of The Bahamas.</t>
  </si>
  <si>
    <t>2013</t>
  </si>
  <si>
    <t xml:space="preserve">2nd and 3rd ports of entry for cruise arrivals are only to be used if an analysis is being done by individual island and you </t>
  </si>
  <si>
    <t xml:space="preserve">do not want the count for the Bahamas as a whole.  If you want a count for the Bahamas as a whole you must look at 1st port of </t>
  </si>
  <si>
    <t>entry only to avoid double counting.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</si>
</sst>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#,##0;[Red]#,##0"/>
  </numFmts>
  <fonts count="42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164" fontId="0" fillId="0" borderId="0" xfId="0" applyAlignment="1">
      <alignment/>
    </xf>
    <xf numFmtId="164" fontId="6" fillId="0" borderId="0" xfId="0" applyFont="1" applyAlignment="1">
      <alignment horizontal="centerContinuous"/>
    </xf>
    <xf numFmtId="164" fontId="6" fillId="0" borderId="0" xfId="0" applyFont="1" applyAlignment="1" applyProtection="1">
      <alignment horizontal="centerContinuous"/>
      <protection/>
    </xf>
    <xf numFmtId="164" fontId="7" fillId="0" borderId="0" xfId="0" applyFont="1" applyAlignment="1">
      <alignment horizontal="centerContinuous"/>
    </xf>
    <xf numFmtId="164" fontId="7" fillId="0" borderId="0" xfId="0" applyFont="1" applyAlignment="1" applyProtection="1">
      <alignment horizontal="centerContinuous"/>
      <protection/>
    </xf>
    <xf numFmtId="49" fontId="7" fillId="0" borderId="0" xfId="0" applyNumberFormat="1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right"/>
      <protection/>
    </xf>
    <xf numFmtId="164" fontId="5" fillId="0" borderId="10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14" fontId="0" fillId="0" borderId="0" xfId="0" applyNumberFormat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left"/>
      <protection/>
    </xf>
    <xf numFmtId="37" fontId="5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6" fillId="0" borderId="10" xfId="0" applyFont="1" applyBorder="1" applyAlignment="1" applyProtection="1">
      <alignment horizontal="left"/>
      <protection/>
    </xf>
    <xf numFmtId="169" fontId="6" fillId="0" borderId="10" xfId="0" applyNumberFormat="1" applyFont="1" applyBorder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Font="1" applyFill="1" applyBorder="1" applyAlignment="1" applyProtection="1">
      <alignment horizontal="left"/>
      <protection/>
    </xf>
    <xf numFmtId="37" fontId="6" fillId="0" borderId="11" xfId="0" applyNumberFormat="1" applyFont="1" applyBorder="1" applyAlignment="1" applyProtection="1">
      <alignment/>
      <protection/>
    </xf>
    <xf numFmtId="169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 applyProtection="1">
      <alignment horizontal="left"/>
      <protection/>
    </xf>
    <xf numFmtId="168" fontId="6" fillId="0" borderId="10" xfId="42" applyNumberFormat="1" applyFont="1" applyBorder="1" applyAlignment="1">
      <alignment/>
    </xf>
    <xf numFmtId="164" fontId="8" fillId="0" borderId="0" xfId="0" applyFont="1" applyBorder="1" applyAlignment="1" applyProtection="1">
      <alignment horizontal="left"/>
      <protection/>
    </xf>
    <xf numFmtId="169" fontId="5" fillId="0" borderId="12" xfId="0" applyNumberFormat="1" applyFont="1" applyBorder="1" applyAlignment="1" applyProtection="1">
      <alignment/>
      <protection/>
    </xf>
    <xf numFmtId="169" fontId="6" fillId="0" borderId="10" xfId="0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C14" sqref="C14"/>
    </sheetView>
  </sheetViews>
  <sheetFormatPr defaultColWidth="9.625" defaultRowHeight="12.75"/>
  <cols>
    <col min="1" max="1" width="3.625" style="0" customWidth="1"/>
    <col min="2" max="2" width="7.625" style="0" customWidth="1"/>
    <col min="3" max="4" width="11.625" style="0" customWidth="1"/>
    <col min="5" max="5" width="8.625" style="0" customWidth="1"/>
    <col min="6" max="7" width="11.625" style="0" customWidth="1"/>
  </cols>
  <sheetData>
    <row r="1" spans="1:8" ht="15">
      <c r="A1" s="3" t="s">
        <v>23</v>
      </c>
      <c r="B1" s="3"/>
      <c r="C1" s="4"/>
      <c r="D1" s="3"/>
      <c r="E1" s="3"/>
      <c r="F1" s="3"/>
      <c r="G1" s="3"/>
      <c r="H1" s="3"/>
    </row>
    <row r="2" spans="1:8" ht="15">
      <c r="A2" s="3" t="s">
        <v>0</v>
      </c>
      <c r="B2" s="3"/>
      <c r="C2" s="3"/>
      <c r="D2" s="4"/>
      <c r="E2" s="3"/>
      <c r="F2" s="3"/>
      <c r="G2" s="3"/>
      <c r="H2" s="3"/>
    </row>
    <row r="3" spans="1:8" ht="15">
      <c r="A3" s="5" t="s">
        <v>33</v>
      </c>
      <c r="B3" s="3"/>
      <c r="C3" s="3"/>
      <c r="D3" s="4"/>
      <c r="E3" s="3"/>
      <c r="F3" s="3"/>
      <c r="G3" s="3"/>
      <c r="H3" s="3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12">
      <c r="A5" s="7"/>
      <c r="B5" s="7"/>
      <c r="C5" s="7"/>
      <c r="D5" s="7"/>
      <c r="E5" s="7"/>
      <c r="F5" s="7"/>
      <c r="G5" s="7"/>
      <c r="H5" s="7"/>
    </row>
    <row r="6" spans="1:8" ht="12.75">
      <c r="A6" s="1" t="s">
        <v>1</v>
      </c>
      <c r="B6" s="1"/>
      <c r="C6" s="2"/>
      <c r="D6" s="1"/>
      <c r="E6" s="1"/>
      <c r="F6" s="2" t="s">
        <v>2</v>
      </c>
      <c r="G6" s="1"/>
      <c r="H6" s="1"/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s="11"/>
      <c r="B8" s="12" t="s">
        <v>3</v>
      </c>
      <c r="C8" s="13">
        <v>2013</v>
      </c>
      <c r="D8" s="13">
        <v>2012</v>
      </c>
      <c r="E8" s="12" t="s">
        <v>4</v>
      </c>
      <c r="F8" s="13">
        <v>2013</v>
      </c>
      <c r="G8" s="13">
        <v>2012</v>
      </c>
      <c r="H8" s="12" t="s">
        <v>4</v>
      </c>
    </row>
    <row r="9" spans="1:8" ht="12.75">
      <c r="A9" s="8"/>
      <c r="B9" s="9" t="s">
        <v>5</v>
      </c>
      <c r="C9" s="10">
        <f aca="true" t="shared" si="0" ref="C9:D11">SUM(F9+C30+F30)</f>
        <v>445545</v>
      </c>
      <c r="D9" s="10">
        <f t="shared" si="0"/>
        <v>431527</v>
      </c>
      <c r="E9" s="23">
        <f aca="true" t="shared" si="1" ref="E9:E25">(+C9-D9)/D9</f>
        <v>0.03248464174895198</v>
      </c>
      <c r="F9" s="10">
        <v>231098</v>
      </c>
      <c r="G9" s="10">
        <v>222739</v>
      </c>
      <c r="H9" s="23">
        <f>(+F9-G9)/G9</f>
        <v>0.037528228105540566</v>
      </c>
    </row>
    <row r="10" spans="1:8" ht="12.75">
      <c r="A10" s="8"/>
      <c r="B10" s="9" t="s">
        <v>6</v>
      </c>
      <c r="C10" s="10">
        <f t="shared" si="0"/>
        <v>418624</v>
      </c>
      <c r="D10" s="10">
        <f t="shared" si="0"/>
        <v>409793</v>
      </c>
      <c r="E10" s="23">
        <f t="shared" si="1"/>
        <v>0.021549904463961073</v>
      </c>
      <c r="F10" s="10">
        <v>223749</v>
      </c>
      <c r="G10" s="10">
        <v>197833</v>
      </c>
      <c r="H10" s="23">
        <f>(+F10-G10)/G10</f>
        <v>0.13099937826348484</v>
      </c>
    </row>
    <row r="11" spans="1:8" ht="12.75">
      <c r="A11" s="8"/>
      <c r="B11" s="9" t="s">
        <v>7</v>
      </c>
      <c r="C11" s="10">
        <f t="shared" si="0"/>
        <v>504114</v>
      </c>
      <c r="D11" s="10">
        <f t="shared" si="0"/>
        <v>461636</v>
      </c>
      <c r="E11" s="23">
        <f t="shared" si="1"/>
        <v>0.09201622057205244</v>
      </c>
      <c r="F11" s="10">
        <v>276606</v>
      </c>
      <c r="G11" s="10">
        <v>212421</v>
      </c>
      <c r="H11" s="23">
        <f>(+F11-G11)/G11</f>
        <v>0.3021593910206618</v>
      </c>
    </row>
    <row r="12" spans="1:8" ht="12.75">
      <c r="A12" s="8"/>
      <c r="B12" s="24" t="s">
        <v>8</v>
      </c>
      <c r="C12" s="15">
        <f>SUM(C9:C11)</f>
        <v>1368283</v>
      </c>
      <c r="D12" s="15">
        <f>SUM(D9:D11)</f>
        <v>1302956</v>
      </c>
      <c r="E12" s="25">
        <f t="shared" si="1"/>
        <v>0.050137533423998966</v>
      </c>
      <c r="F12" s="15">
        <f>SUM(F9:F11)</f>
        <v>731453</v>
      </c>
      <c r="G12" s="15">
        <f>SUM(G9:G11)</f>
        <v>632993</v>
      </c>
      <c r="H12" s="25">
        <f>(+F12-G12)/G12</f>
        <v>0.15554674380285405</v>
      </c>
    </row>
    <row r="13" spans="1:8" ht="12.75">
      <c r="A13" s="8"/>
      <c r="B13" s="9" t="s">
        <v>9</v>
      </c>
      <c r="C13" s="10">
        <f aca="true" t="shared" si="2" ref="C13:D15">SUM(F13+C34+F34)</f>
        <v>424680</v>
      </c>
      <c r="D13" s="10">
        <f t="shared" si="2"/>
        <v>397801</v>
      </c>
      <c r="E13" s="23">
        <f t="shared" si="1"/>
        <v>0.06756896035957677</v>
      </c>
      <c r="F13" s="10">
        <v>237036</v>
      </c>
      <c r="G13" s="10">
        <v>194288</v>
      </c>
      <c r="H13" s="23">
        <f aca="true" t="shared" si="3" ref="H13:H25">(+F13-G13)/G13</f>
        <v>0.22002388207197562</v>
      </c>
    </row>
    <row r="14" spans="1:8" ht="12.75">
      <c r="A14" s="8"/>
      <c r="B14" s="9" t="s">
        <v>10</v>
      </c>
      <c r="C14" s="10">
        <f t="shared" si="2"/>
        <v>316291</v>
      </c>
      <c r="D14" s="10">
        <f t="shared" si="2"/>
        <v>330640</v>
      </c>
      <c r="E14" s="23">
        <f t="shared" si="1"/>
        <v>-0.04339765303653521</v>
      </c>
      <c r="F14" s="10">
        <v>177820</v>
      </c>
      <c r="G14" s="10">
        <v>174830</v>
      </c>
      <c r="H14" s="23">
        <f t="shared" si="3"/>
        <v>0.01710232797574787</v>
      </c>
    </row>
    <row r="15" spans="1:8" ht="12.75">
      <c r="A15" s="8"/>
      <c r="B15" s="9" t="s">
        <v>11</v>
      </c>
      <c r="C15" s="10">
        <f t="shared" si="2"/>
        <v>325494</v>
      </c>
      <c r="D15" s="10">
        <f t="shared" si="2"/>
        <v>314441</v>
      </c>
      <c r="E15" s="23">
        <f t="shared" si="1"/>
        <v>0.035151268441456426</v>
      </c>
      <c r="F15" s="10">
        <v>173206</v>
      </c>
      <c r="G15" s="10">
        <v>137237</v>
      </c>
      <c r="H15" s="23">
        <f t="shared" si="3"/>
        <v>0.2620940416942953</v>
      </c>
    </row>
    <row r="16" spans="1:8" ht="12.75">
      <c r="A16" s="8"/>
      <c r="B16" s="24" t="s">
        <v>12</v>
      </c>
      <c r="C16" s="15">
        <f>SUM(C13:C15)</f>
        <v>1066465</v>
      </c>
      <c r="D16" s="15">
        <f>SUM(D13:D15)</f>
        <v>1042882</v>
      </c>
      <c r="E16" s="25">
        <f t="shared" si="1"/>
        <v>0.022613296614573845</v>
      </c>
      <c r="F16" s="15">
        <f>SUM(F13:F15)</f>
        <v>588062</v>
      </c>
      <c r="G16" s="15">
        <f>SUM(G13:G15)</f>
        <v>506355</v>
      </c>
      <c r="H16" s="25">
        <f t="shared" si="3"/>
        <v>0.16136307531277463</v>
      </c>
    </row>
    <row r="17" spans="1:8" ht="12.75">
      <c r="A17" s="8"/>
      <c r="B17" s="16" t="s">
        <v>13</v>
      </c>
      <c r="C17" s="10">
        <f aca="true" t="shared" si="4" ref="C17:D19">SUM(F17+C38+F38)</f>
        <v>344043</v>
      </c>
      <c r="D17" s="10">
        <f t="shared" si="4"/>
        <v>323069</v>
      </c>
      <c r="E17" s="23">
        <f t="shared" si="1"/>
        <v>0.06492111592260477</v>
      </c>
      <c r="F17" s="10">
        <v>171702</v>
      </c>
      <c r="G17" s="10">
        <v>143784</v>
      </c>
      <c r="H17" s="23">
        <f t="shared" si="3"/>
        <v>0.1941662493740611</v>
      </c>
    </row>
    <row r="18" spans="1:8" ht="12.75">
      <c r="A18" s="8"/>
      <c r="B18" s="16" t="s">
        <v>14</v>
      </c>
      <c r="C18" s="10">
        <f t="shared" si="4"/>
        <v>346214</v>
      </c>
      <c r="D18" s="10">
        <f t="shared" si="4"/>
        <v>305150</v>
      </c>
      <c r="E18" s="23">
        <f t="shared" si="1"/>
        <v>0.13456988366377193</v>
      </c>
      <c r="F18" s="10">
        <v>176363</v>
      </c>
      <c r="G18" s="10">
        <v>147210</v>
      </c>
      <c r="H18" s="23">
        <f t="shared" si="3"/>
        <v>0.19803681815094085</v>
      </c>
    </row>
    <row r="19" spans="1:8" ht="12.75">
      <c r="A19" s="8"/>
      <c r="B19" s="16" t="s">
        <v>15</v>
      </c>
      <c r="C19" s="10">
        <f t="shared" si="4"/>
        <v>289824</v>
      </c>
      <c r="D19" s="10">
        <f t="shared" si="4"/>
        <v>274637</v>
      </c>
      <c r="E19" s="23">
        <f t="shared" si="1"/>
        <v>0.05529844849747121</v>
      </c>
      <c r="F19" s="10">
        <v>141921</v>
      </c>
      <c r="G19" s="10">
        <v>136880</v>
      </c>
      <c r="H19" s="23">
        <f t="shared" si="3"/>
        <v>0.03682787843366452</v>
      </c>
    </row>
    <row r="20" spans="1:8" ht="12.75">
      <c r="A20" s="8"/>
      <c r="B20" s="24" t="s">
        <v>16</v>
      </c>
      <c r="C20" s="15">
        <f>SUM(C17:C19)</f>
        <v>980081</v>
      </c>
      <c r="D20" s="15">
        <f>SUM(D17:D19)</f>
        <v>902856</v>
      </c>
      <c r="E20" s="25">
        <f t="shared" si="1"/>
        <v>0.08553412725838894</v>
      </c>
      <c r="F20" s="15">
        <f>SUM(F17:F19)</f>
        <v>489986</v>
      </c>
      <c r="G20" s="15">
        <f>SUM(G17:G19)</f>
        <v>427874</v>
      </c>
      <c r="H20" s="25">
        <f t="shared" si="3"/>
        <v>0.14516423059124883</v>
      </c>
    </row>
    <row r="21" spans="1:8" ht="12.75">
      <c r="A21" s="8"/>
      <c r="B21" s="16" t="s">
        <v>17</v>
      </c>
      <c r="C21" s="10">
        <f aca="true" t="shared" si="5" ref="C21:D23">SUM(F21+C42+F42)</f>
        <v>341960</v>
      </c>
      <c r="D21" s="10">
        <f t="shared" si="5"/>
        <v>278531</v>
      </c>
      <c r="E21" s="23">
        <f t="shared" si="1"/>
        <v>0.2277268957494857</v>
      </c>
      <c r="F21" s="10">
        <v>174427</v>
      </c>
      <c r="G21" s="10">
        <v>165121</v>
      </c>
      <c r="H21" s="23">
        <f t="shared" si="3"/>
        <v>0.056358670308440474</v>
      </c>
    </row>
    <row r="22" spans="1:8" ht="12.75">
      <c r="A22" s="8"/>
      <c r="B22" s="16" t="s">
        <v>18</v>
      </c>
      <c r="C22" s="10">
        <f t="shared" si="5"/>
        <v>417913</v>
      </c>
      <c r="D22" s="10">
        <f t="shared" si="5"/>
        <v>408138</v>
      </c>
      <c r="E22" s="23">
        <f t="shared" si="1"/>
        <v>0.02395023251939295</v>
      </c>
      <c r="F22" s="10">
        <v>235347</v>
      </c>
      <c r="G22" s="10">
        <v>234141</v>
      </c>
      <c r="H22" s="23">
        <f t="shared" si="3"/>
        <v>0.005150742501313311</v>
      </c>
    </row>
    <row r="23" spans="1:8" ht="12.75">
      <c r="A23" s="8"/>
      <c r="B23" s="16" t="s">
        <v>19</v>
      </c>
      <c r="C23" s="10">
        <f t="shared" si="5"/>
        <v>534534</v>
      </c>
      <c r="D23" s="10">
        <f t="shared" si="5"/>
        <v>498798</v>
      </c>
      <c r="E23" s="23">
        <f t="shared" si="1"/>
        <v>0.07164423273549614</v>
      </c>
      <c r="F23" s="10">
        <v>277222</v>
      </c>
      <c r="G23" s="10">
        <v>257831</v>
      </c>
      <c r="H23" s="23">
        <f t="shared" si="3"/>
        <v>0.0752081790009735</v>
      </c>
    </row>
    <row r="24" spans="1:8" ht="12.75">
      <c r="A24" s="8"/>
      <c r="B24" s="24" t="s">
        <v>20</v>
      </c>
      <c r="C24" s="15">
        <f>SUM(C21:C23)</f>
        <v>1294407</v>
      </c>
      <c r="D24" s="15">
        <f>SUM(D21:D23)</f>
        <v>1185467</v>
      </c>
      <c r="E24" s="25">
        <f t="shared" si="1"/>
        <v>0.09189627378914808</v>
      </c>
      <c r="F24" s="15">
        <f>SUM(F21:F23)</f>
        <v>686996</v>
      </c>
      <c r="G24" s="15">
        <f>SUM(G21:G23)</f>
        <v>657093</v>
      </c>
      <c r="H24" s="25">
        <f t="shared" si="3"/>
        <v>0.04550801789092259</v>
      </c>
    </row>
    <row r="25" spans="1:8" ht="13.5" thickBot="1">
      <c r="A25" s="8"/>
      <c r="B25" s="31" t="s">
        <v>27</v>
      </c>
      <c r="C25" s="29">
        <f>SUM(C12+C16+C20+C24)</f>
        <v>4709236</v>
      </c>
      <c r="D25" s="29">
        <f>SUM(D12+D16+D20+D24)</f>
        <v>4434161</v>
      </c>
      <c r="E25" s="30">
        <f t="shared" si="1"/>
        <v>0.0620354109830473</v>
      </c>
      <c r="F25" s="29">
        <f>SUM(F12+F16+F20+F24)</f>
        <v>2496497</v>
      </c>
      <c r="G25" s="29">
        <f>SUM(G12+G16+G20+G24)</f>
        <v>2224315</v>
      </c>
      <c r="H25" s="30">
        <f t="shared" si="3"/>
        <v>0.1223666611968179</v>
      </c>
    </row>
    <row r="26" spans="1:8" ht="13.5" thickTop="1">
      <c r="A26" s="8"/>
      <c r="B26" s="21"/>
      <c r="C26" s="20"/>
      <c r="D26" s="20"/>
      <c r="E26" s="26"/>
      <c r="F26" s="20"/>
      <c r="G26" s="20"/>
      <c r="H26" s="26"/>
    </row>
    <row r="27" spans="1:8" ht="12.75">
      <c r="A27" s="8"/>
      <c r="B27" s="16"/>
      <c r="C27" s="2" t="s">
        <v>21</v>
      </c>
      <c r="D27" s="1"/>
      <c r="E27" s="1"/>
      <c r="F27" s="2" t="s">
        <v>22</v>
      </c>
      <c r="G27" s="1"/>
      <c r="H27" s="1"/>
    </row>
    <row r="28" spans="1:8" ht="12.75">
      <c r="A28" s="8"/>
      <c r="B28" s="1"/>
      <c r="C28" s="8"/>
      <c r="D28" s="8"/>
      <c r="E28" s="8"/>
      <c r="F28" s="8"/>
      <c r="G28" s="8"/>
      <c r="H28" s="8"/>
    </row>
    <row r="29" spans="1:8" ht="12.75">
      <c r="A29" s="8"/>
      <c r="B29" s="8"/>
      <c r="C29" s="13">
        <v>2013</v>
      </c>
      <c r="D29" s="13">
        <v>2012</v>
      </c>
      <c r="E29" s="12" t="s">
        <v>4</v>
      </c>
      <c r="F29" s="13">
        <v>2013</v>
      </c>
      <c r="G29" s="13">
        <v>2012</v>
      </c>
      <c r="H29" s="12" t="s">
        <v>4</v>
      </c>
    </row>
    <row r="30" spans="1:8" ht="12.75">
      <c r="A30" s="8"/>
      <c r="B30" s="9" t="s">
        <v>5</v>
      </c>
      <c r="C30" s="10">
        <v>55096</v>
      </c>
      <c r="D30" s="10">
        <v>53797</v>
      </c>
      <c r="E30" s="23">
        <f aca="true" t="shared" si="6" ref="E30:E46">(+C30-D30)/D30</f>
        <v>0.02414632786214845</v>
      </c>
      <c r="F30" s="10">
        <v>159351</v>
      </c>
      <c r="G30" s="10">
        <v>154991</v>
      </c>
      <c r="H30" s="23">
        <f aca="true" t="shared" si="7" ref="H30:H46">(+F30-G30)/G30</f>
        <v>0.028130665651553963</v>
      </c>
    </row>
    <row r="31" spans="1:8" ht="12.75">
      <c r="A31" s="8"/>
      <c r="B31" s="9" t="s">
        <v>6</v>
      </c>
      <c r="C31" s="10">
        <v>47288</v>
      </c>
      <c r="D31" s="10">
        <v>53594</v>
      </c>
      <c r="E31" s="23">
        <f t="shared" si="6"/>
        <v>-0.11766242489830951</v>
      </c>
      <c r="F31" s="10">
        <v>147587</v>
      </c>
      <c r="G31" s="10">
        <v>158366</v>
      </c>
      <c r="H31" s="23">
        <f t="shared" si="7"/>
        <v>-0.06806385208946365</v>
      </c>
    </row>
    <row r="32" spans="2:8" ht="12.75">
      <c r="B32" s="9" t="s">
        <v>7</v>
      </c>
      <c r="C32" s="17">
        <v>60773</v>
      </c>
      <c r="D32" s="17">
        <v>63477</v>
      </c>
      <c r="E32" s="23">
        <f t="shared" si="6"/>
        <v>-0.042598106400743574</v>
      </c>
      <c r="F32" s="17">
        <v>166735</v>
      </c>
      <c r="G32" s="17">
        <v>185738</v>
      </c>
      <c r="H32" s="23">
        <f t="shared" si="7"/>
        <v>-0.10231078185400941</v>
      </c>
    </row>
    <row r="33" spans="2:8" ht="12.75">
      <c r="B33" s="24" t="s">
        <v>8</v>
      </c>
      <c r="C33" s="15">
        <f>SUM(C30:C32)</f>
        <v>163157</v>
      </c>
      <c r="D33" s="15">
        <f>SUM(D30:D32)</f>
        <v>170868</v>
      </c>
      <c r="E33" s="25">
        <f t="shared" si="6"/>
        <v>-0.04512840321183604</v>
      </c>
      <c r="F33" s="15">
        <f>SUM(F30:F32)</f>
        <v>473673</v>
      </c>
      <c r="G33" s="15">
        <f>SUM(G30:G32)</f>
        <v>499095</v>
      </c>
      <c r="H33" s="25">
        <f t="shared" si="7"/>
        <v>-0.050936194512066844</v>
      </c>
    </row>
    <row r="34" spans="2:8" ht="12.75">
      <c r="B34" s="9" t="s">
        <v>9</v>
      </c>
      <c r="C34" s="10">
        <v>62981</v>
      </c>
      <c r="D34" s="10">
        <v>54206</v>
      </c>
      <c r="E34" s="23">
        <f t="shared" si="6"/>
        <v>0.16188244843744234</v>
      </c>
      <c r="F34" s="17">
        <v>124663</v>
      </c>
      <c r="G34" s="17">
        <v>149307</v>
      </c>
      <c r="H34" s="23">
        <f t="shared" si="7"/>
        <v>-0.165055891552305</v>
      </c>
    </row>
    <row r="35" spans="2:8" ht="12.75">
      <c r="B35" s="9" t="s">
        <v>10</v>
      </c>
      <c r="C35" s="10">
        <v>43169</v>
      </c>
      <c r="D35" s="10">
        <v>57528</v>
      </c>
      <c r="E35" s="23">
        <f t="shared" si="6"/>
        <v>-0.2496001946878042</v>
      </c>
      <c r="F35" s="17">
        <v>95302</v>
      </c>
      <c r="G35" s="17">
        <v>98282</v>
      </c>
      <c r="H35" s="23">
        <f t="shared" si="7"/>
        <v>-0.030320913290327833</v>
      </c>
    </row>
    <row r="36" spans="2:8" ht="12.75">
      <c r="B36" s="9" t="s">
        <v>11</v>
      </c>
      <c r="C36" s="17">
        <v>52216</v>
      </c>
      <c r="D36" s="17">
        <v>51016</v>
      </c>
      <c r="E36" s="23">
        <f t="shared" si="6"/>
        <v>0.02352203230359103</v>
      </c>
      <c r="F36" s="17">
        <v>100072</v>
      </c>
      <c r="G36" s="17">
        <v>126188</v>
      </c>
      <c r="H36" s="23">
        <f t="shared" si="7"/>
        <v>-0.20696104225441406</v>
      </c>
    </row>
    <row r="37" spans="2:8" ht="12.75">
      <c r="B37" s="24" t="s">
        <v>12</v>
      </c>
      <c r="C37" s="15">
        <f>SUM(C34:C36)</f>
        <v>158366</v>
      </c>
      <c r="D37" s="15">
        <f>SUM(D34:D36)</f>
        <v>162750</v>
      </c>
      <c r="E37" s="25">
        <f t="shared" si="6"/>
        <v>-0.026937019969278032</v>
      </c>
      <c r="F37" s="15">
        <f>SUM(F34:F36)</f>
        <v>320037</v>
      </c>
      <c r="G37" s="15">
        <f>SUM(G34:G36)</f>
        <v>373777</v>
      </c>
      <c r="H37" s="25">
        <f t="shared" si="7"/>
        <v>-0.1437755667149129</v>
      </c>
    </row>
    <row r="38" spans="2:8" ht="12.75">
      <c r="B38" s="16" t="s">
        <v>13</v>
      </c>
      <c r="C38" s="22">
        <v>62614</v>
      </c>
      <c r="D38" s="22">
        <v>61227</v>
      </c>
      <c r="E38" s="23">
        <f t="shared" si="6"/>
        <v>0.02265340454374704</v>
      </c>
      <c r="F38" s="22">
        <v>109727</v>
      </c>
      <c r="G38" s="22">
        <v>118058</v>
      </c>
      <c r="H38" s="23">
        <f t="shared" si="7"/>
        <v>-0.07056700943603991</v>
      </c>
    </row>
    <row r="39" spans="2:8" ht="12.75">
      <c r="B39" s="16" t="s">
        <v>14</v>
      </c>
      <c r="C39" s="22">
        <v>51021</v>
      </c>
      <c r="D39" s="22">
        <v>52205</v>
      </c>
      <c r="E39" s="23">
        <f t="shared" si="6"/>
        <v>-0.022679819940618715</v>
      </c>
      <c r="F39" s="22">
        <v>118830</v>
      </c>
      <c r="G39" s="22">
        <v>105735</v>
      </c>
      <c r="H39" s="23">
        <f t="shared" si="7"/>
        <v>0.12384735423464321</v>
      </c>
    </row>
    <row r="40" spans="2:8" ht="12.75">
      <c r="B40" s="16" t="s">
        <v>15</v>
      </c>
      <c r="C40" s="22">
        <v>47925</v>
      </c>
      <c r="D40" s="22">
        <v>43816</v>
      </c>
      <c r="E40" s="23">
        <f t="shared" si="6"/>
        <v>0.09377852839145517</v>
      </c>
      <c r="F40" s="22">
        <v>99978</v>
      </c>
      <c r="G40" s="22">
        <v>93941</v>
      </c>
      <c r="H40" s="23">
        <f t="shared" si="7"/>
        <v>0.06426374000702569</v>
      </c>
    </row>
    <row r="41" spans="2:8" ht="12.75">
      <c r="B41" s="24" t="s">
        <v>16</v>
      </c>
      <c r="C41" s="32">
        <f>SUM(C38:C40)</f>
        <v>161560</v>
      </c>
      <c r="D41" s="32">
        <f>SUM(D38:D40)</f>
        <v>157248</v>
      </c>
      <c r="E41" s="25">
        <f t="shared" si="6"/>
        <v>0.027421652421652423</v>
      </c>
      <c r="F41" s="32">
        <f>SUM(F38:F40)</f>
        <v>328535</v>
      </c>
      <c r="G41" s="32">
        <f>SUM(G38:G40)</f>
        <v>317734</v>
      </c>
      <c r="H41" s="25">
        <f t="shared" si="7"/>
        <v>0.03399384390716763</v>
      </c>
    </row>
    <row r="42" spans="2:8" ht="12.75">
      <c r="B42" s="16" t="s">
        <v>17</v>
      </c>
      <c r="C42" s="22">
        <v>38501</v>
      </c>
      <c r="D42" s="22">
        <v>51751</v>
      </c>
      <c r="E42" s="23">
        <f t="shared" si="6"/>
        <v>-0.2560336998318873</v>
      </c>
      <c r="F42" s="22">
        <v>129032</v>
      </c>
      <c r="G42" s="22">
        <v>61659</v>
      </c>
      <c r="H42" s="23">
        <f t="shared" si="7"/>
        <v>1.0926709807165216</v>
      </c>
    </row>
    <row r="43" spans="2:8" ht="12.75">
      <c r="B43" s="16" t="s">
        <v>18</v>
      </c>
      <c r="C43" s="22">
        <v>32016</v>
      </c>
      <c r="D43" s="22">
        <v>53961</v>
      </c>
      <c r="E43" s="23">
        <f t="shared" si="6"/>
        <v>-0.40668260410296325</v>
      </c>
      <c r="F43" s="22">
        <v>150550</v>
      </c>
      <c r="G43" s="22">
        <v>120036</v>
      </c>
      <c r="H43" s="23">
        <f t="shared" si="7"/>
        <v>0.2542070712119697</v>
      </c>
    </row>
    <row r="44" spans="2:8" ht="12.75">
      <c r="B44" s="16" t="s">
        <v>19</v>
      </c>
      <c r="C44" s="22">
        <v>45393</v>
      </c>
      <c r="D44" s="22">
        <v>53256</v>
      </c>
      <c r="E44" s="23">
        <f t="shared" si="6"/>
        <v>-0.1476453357368184</v>
      </c>
      <c r="F44" s="22">
        <v>211919</v>
      </c>
      <c r="G44" s="22">
        <v>187711</v>
      </c>
      <c r="H44" s="23">
        <f t="shared" si="7"/>
        <v>0.1289642056139491</v>
      </c>
    </row>
    <row r="45" spans="2:8" ht="12.75">
      <c r="B45" s="24" t="s">
        <v>25</v>
      </c>
      <c r="C45" s="32">
        <f>SUM(C42:C44)</f>
        <v>115910</v>
      </c>
      <c r="D45" s="32">
        <f>SUM(D42:D44)</f>
        <v>158968</v>
      </c>
      <c r="E45" s="25">
        <f t="shared" si="6"/>
        <v>-0.2708595440591817</v>
      </c>
      <c r="F45" s="32">
        <f>SUM(F42:F44)</f>
        <v>491501</v>
      </c>
      <c r="G45" s="32">
        <f>SUM(G42:G44)</f>
        <v>369406</v>
      </c>
      <c r="H45" s="25">
        <f t="shared" si="7"/>
        <v>0.33051710042608945</v>
      </c>
    </row>
    <row r="46" spans="2:8" ht="13.5" thickBot="1">
      <c r="B46" s="31" t="s">
        <v>27</v>
      </c>
      <c r="C46" s="29">
        <f>SUM(C33+C37+C41+C45)</f>
        <v>598993</v>
      </c>
      <c r="D46" s="29">
        <f>SUM(D33+D37+D41+D45)</f>
        <v>649834</v>
      </c>
      <c r="E46" s="30">
        <f t="shared" si="6"/>
        <v>-0.07823690357845234</v>
      </c>
      <c r="F46" s="29">
        <f>SUM(F33+F37+F41+F45)</f>
        <v>1613746</v>
      </c>
      <c r="G46" s="29">
        <f>SUM(G33+G37+G41+G45)</f>
        <v>1560012</v>
      </c>
      <c r="H46" s="30">
        <f t="shared" si="7"/>
        <v>0.034444606836357666</v>
      </c>
    </row>
    <row r="47" ht="12" thickTop="1">
      <c r="B47" s="33" t="s">
        <v>32</v>
      </c>
    </row>
    <row r="48" ht="12">
      <c r="B48" s="33"/>
    </row>
    <row r="49" ht="12.75">
      <c r="B49" s="28" t="s">
        <v>28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C23" sqref="C23"/>
    </sheetView>
  </sheetViews>
  <sheetFormatPr defaultColWidth="10.875" defaultRowHeight="12.75"/>
  <cols>
    <col min="1" max="1" width="3.625" style="0" customWidth="1"/>
    <col min="2" max="2" width="7.625" style="0" customWidth="1"/>
    <col min="3" max="4" width="11.625" style="0" customWidth="1"/>
    <col min="5" max="5" width="8.625" style="0" customWidth="1"/>
    <col min="6" max="7" width="11.625" style="0" customWidth="1"/>
  </cols>
  <sheetData>
    <row r="1" spans="1:8" ht="15">
      <c r="A1" s="3" t="s">
        <v>23</v>
      </c>
      <c r="B1" s="3"/>
      <c r="C1" s="4"/>
      <c r="D1" s="3"/>
      <c r="E1" s="3"/>
      <c r="F1" s="3"/>
      <c r="G1" s="3"/>
      <c r="H1" s="3"/>
    </row>
    <row r="2" spans="1:8" ht="15">
      <c r="A2" s="3" t="s">
        <v>24</v>
      </c>
      <c r="B2" s="3"/>
      <c r="C2" s="4"/>
      <c r="D2" s="3"/>
      <c r="E2" s="3"/>
      <c r="F2" s="3"/>
      <c r="G2" s="3"/>
      <c r="H2" s="3"/>
    </row>
    <row r="3" spans="1:8" ht="15">
      <c r="A3" s="5" t="s">
        <v>33</v>
      </c>
      <c r="B3" s="3"/>
      <c r="C3" s="3"/>
      <c r="D3" s="4"/>
      <c r="E3" s="3"/>
      <c r="F3" s="3"/>
      <c r="G3" s="3"/>
      <c r="H3" s="3"/>
    </row>
    <row r="4" spans="2:8" ht="12.75">
      <c r="B4" s="6"/>
      <c r="C4" s="6"/>
      <c r="D4" s="6"/>
      <c r="E4" s="6"/>
      <c r="F4" s="6"/>
      <c r="G4" s="6"/>
      <c r="H4" s="6"/>
    </row>
    <row r="5" spans="2:8" ht="12">
      <c r="B5" s="27"/>
      <c r="C5" s="27"/>
      <c r="D5" s="27"/>
      <c r="E5" s="27"/>
      <c r="F5" s="27"/>
      <c r="G5" s="27"/>
      <c r="H5" s="27"/>
    </row>
    <row r="6" spans="1:8" ht="12.75">
      <c r="A6" s="1" t="s">
        <v>1</v>
      </c>
      <c r="B6" s="1"/>
      <c r="C6" s="2"/>
      <c r="D6" s="1"/>
      <c r="E6" s="1"/>
      <c r="F6" s="2" t="s">
        <v>2</v>
      </c>
      <c r="G6" s="1"/>
      <c r="H6" s="1"/>
    </row>
    <row r="7" spans="2:8" ht="12.75">
      <c r="B7" s="8"/>
      <c r="C7" s="8"/>
      <c r="D7" s="8"/>
      <c r="E7" s="8"/>
      <c r="F7" s="8"/>
      <c r="G7" s="8"/>
      <c r="H7" s="8"/>
    </row>
    <row r="8" spans="2:8" ht="12.75">
      <c r="B8" s="12" t="s">
        <v>3</v>
      </c>
      <c r="C8" s="13">
        <v>2013</v>
      </c>
      <c r="D8" s="13">
        <v>2012</v>
      </c>
      <c r="E8" s="12" t="s">
        <v>4</v>
      </c>
      <c r="F8" s="13">
        <v>2013</v>
      </c>
      <c r="G8" s="13">
        <v>2012</v>
      </c>
      <c r="H8" s="12" t="s">
        <v>4</v>
      </c>
    </row>
    <row r="9" spans="2:8" ht="12.75">
      <c r="B9" s="9" t="s">
        <v>5</v>
      </c>
      <c r="C9" s="10">
        <f aca="true" t="shared" si="0" ref="C9:D23">SUM(F9+C30+F30)</f>
        <v>184255</v>
      </c>
      <c r="D9" s="10">
        <f t="shared" si="0"/>
        <v>173427</v>
      </c>
      <c r="E9" s="23">
        <f>(+C9-D9)/D9</f>
        <v>0.06243549159012149</v>
      </c>
      <c r="F9" s="10">
        <v>81496</v>
      </c>
      <c r="G9" s="10">
        <v>85811</v>
      </c>
      <c r="H9" s="23">
        <f>(+F9-G9)/G9</f>
        <v>-0.050284928505669436</v>
      </c>
    </row>
    <row r="10" spans="2:8" ht="12.75">
      <c r="B10" s="9" t="s">
        <v>6</v>
      </c>
      <c r="C10" s="10">
        <f t="shared" si="0"/>
        <v>173705</v>
      </c>
      <c r="D10" s="10">
        <f t="shared" si="0"/>
        <v>174197</v>
      </c>
      <c r="E10" s="23">
        <f>(+C10-D10)/D10</f>
        <v>-0.002824388479709754</v>
      </c>
      <c r="F10" s="10">
        <v>66873</v>
      </c>
      <c r="G10" s="10">
        <v>93384</v>
      </c>
      <c r="H10" s="23">
        <f>(+F10-G10)/G10</f>
        <v>-0.2838923156001028</v>
      </c>
    </row>
    <row r="11" spans="2:8" ht="12.75">
      <c r="B11" s="9" t="s">
        <v>7</v>
      </c>
      <c r="C11" s="10">
        <f t="shared" si="0"/>
        <v>215071</v>
      </c>
      <c r="D11" s="10">
        <f t="shared" si="0"/>
        <v>195608</v>
      </c>
      <c r="E11" s="23">
        <f>(+C11-D11)/D11</f>
        <v>0.0995000204490614</v>
      </c>
      <c r="F11" s="10">
        <v>93795</v>
      </c>
      <c r="G11" s="10">
        <v>104264</v>
      </c>
      <c r="H11" s="23">
        <f>(+F11-G11)/G11</f>
        <v>-0.10040857822450702</v>
      </c>
    </row>
    <row r="12" spans="2:8" ht="12.75">
      <c r="B12" s="14" t="s">
        <v>8</v>
      </c>
      <c r="C12" s="32">
        <f>SUM(C9:C11)</f>
        <v>573031</v>
      </c>
      <c r="D12" s="32">
        <f>SUM(D9:D11)</f>
        <v>543232</v>
      </c>
      <c r="E12" s="25">
        <f>(+C12-D12)/D12</f>
        <v>0.054855015904806785</v>
      </c>
      <c r="F12" s="15">
        <f>SUM(F9:F11)</f>
        <v>242164</v>
      </c>
      <c r="G12" s="15">
        <f>SUM(G9:G11)</f>
        <v>283459</v>
      </c>
      <c r="H12" s="25">
        <f>(+F12-G12)/G12</f>
        <v>-0.14568244437467148</v>
      </c>
    </row>
    <row r="13" spans="2:8" ht="12.75">
      <c r="B13" s="9" t="s">
        <v>9</v>
      </c>
      <c r="C13" s="10">
        <f t="shared" si="0"/>
        <v>179689</v>
      </c>
      <c r="D13" s="10">
        <f>SUM(G13+D34+G34)</f>
        <v>198871</v>
      </c>
      <c r="E13" s="23">
        <f aca="true" t="shared" si="1" ref="E13:E20">(+C13-D13)/D13</f>
        <v>-0.09645448557104858</v>
      </c>
      <c r="F13" s="10">
        <v>76841</v>
      </c>
      <c r="G13" s="10">
        <v>100479</v>
      </c>
      <c r="H13" s="23">
        <f aca="true" t="shared" si="2" ref="H13:H20">(+F13-G13)/G13</f>
        <v>-0.23525313747151147</v>
      </c>
    </row>
    <row r="14" spans="2:8" ht="12.75">
      <c r="B14" s="9" t="s">
        <v>10</v>
      </c>
      <c r="C14" s="10">
        <f t="shared" si="0"/>
        <v>221661</v>
      </c>
      <c r="D14" s="10">
        <f>SUM(G14+D35+G35)</f>
        <v>218022</v>
      </c>
      <c r="E14" s="23">
        <f t="shared" si="1"/>
        <v>0.016690976140022566</v>
      </c>
      <c r="F14" s="10">
        <v>110087</v>
      </c>
      <c r="G14" s="10">
        <v>104181</v>
      </c>
      <c r="H14" s="23">
        <f t="shared" si="2"/>
        <v>0.056689799483591055</v>
      </c>
    </row>
    <row r="15" spans="2:8" ht="12.75">
      <c r="B15" s="9" t="s">
        <v>11</v>
      </c>
      <c r="C15" s="10">
        <f t="shared" si="0"/>
        <v>204259</v>
      </c>
      <c r="D15" s="10">
        <f>SUM(G15+D36+G36)</f>
        <v>192427</v>
      </c>
      <c r="E15" s="23">
        <f t="shared" si="1"/>
        <v>0.06148825268803235</v>
      </c>
      <c r="F15" s="10">
        <v>98138</v>
      </c>
      <c r="G15" s="10">
        <v>112955</v>
      </c>
      <c r="H15" s="23">
        <f t="shared" si="2"/>
        <v>-0.13117613208799964</v>
      </c>
    </row>
    <row r="16" spans="2:8" ht="12.75">
      <c r="B16" s="14" t="s">
        <v>12</v>
      </c>
      <c r="C16" s="32">
        <f>SUM(C13:C15)</f>
        <v>605609</v>
      </c>
      <c r="D16" s="32">
        <f>SUM(D13:D15)</f>
        <v>609320</v>
      </c>
      <c r="E16" s="25">
        <f t="shared" si="1"/>
        <v>-0.006090395851112716</v>
      </c>
      <c r="F16" s="32">
        <f>SUM(F13:F15)</f>
        <v>285066</v>
      </c>
      <c r="G16" s="32">
        <f>SUM(G13:G15)</f>
        <v>317615</v>
      </c>
      <c r="H16" s="25">
        <f t="shared" si="2"/>
        <v>-0.10247941690411347</v>
      </c>
    </row>
    <row r="17" spans="2:8" ht="12.75">
      <c r="B17" s="16" t="s">
        <v>13</v>
      </c>
      <c r="C17" s="10">
        <f t="shared" si="0"/>
        <v>225280</v>
      </c>
      <c r="D17" s="10">
        <f>SUM(G17+D38+G38)</f>
        <v>196669</v>
      </c>
      <c r="E17" s="23">
        <f t="shared" si="1"/>
        <v>0.14547793500755077</v>
      </c>
      <c r="F17" s="10">
        <v>121318</v>
      </c>
      <c r="G17" s="10">
        <v>115768</v>
      </c>
      <c r="H17" s="23">
        <f t="shared" si="2"/>
        <v>0.04794070900421533</v>
      </c>
    </row>
    <row r="18" spans="2:8" ht="12.75">
      <c r="B18" s="16" t="s">
        <v>14</v>
      </c>
      <c r="C18" s="10">
        <f t="shared" si="0"/>
        <v>197758</v>
      </c>
      <c r="D18" s="10">
        <f>SUM(G18+D39+G39)</f>
        <v>198478</v>
      </c>
      <c r="E18" s="23">
        <f t="shared" si="1"/>
        <v>-0.003627606082286198</v>
      </c>
      <c r="F18" s="10">
        <v>99925</v>
      </c>
      <c r="G18" s="10">
        <v>114676</v>
      </c>
      <c r="H18" s="23">
        <f t="shared" si="2"/>
        <v>-0.12863197181624753</v>
      </c>
    </row>
    <row r="19" spans="2:8" ht="12.75">
      <c r="B19" s="16" t="s">
        <v>15</v>
      </c>
      <c r="C19" s="10">
        <f t="shared" si="0"/>
        <v>177700</v>
      </c>
      <c r="D19" s="10">
        <f>SUM(G19+D40+G40)</f>
        <v>171358</v>
      </c>
      <c r="E19" s="23">
        <f t="shared" si="1"/>
        <v>0.03701023588043745</v>
      </c>
      <c r="F19" s="10">
        <v>86121</v>
      </c>
      <c r="G19" s="10">
        <v>91872</v>
      </c>
      <c r="H19" s="23">
        <f t="shared" si="2"/>
        <v>-0.06259796238244514</v>
      </c>
    </row>
    <row r="20" spans="2:8" ht="12.75">
      <c r="B20" s="14" t="s">
        <v>16</v>
      </c>
      <c r="C20" s="15">
        <f>SUM(C17:C19)</f>
        <v>600738</v>
      </c>
      <c r="D20" s="15">
        <f>SUM(D17:D19)</f>
        <v>566505</v>
      </c>
      <c r="E20" s="25">
        <f t="shared" si="1"/>
        <v>0.06042841634230942</v>
      </c>
      <c r="F20" s="15">
        <f>SUM(F17:F19)</f>
        <v>307364</v>
      </c>
      <c r="G20" s="15">
        <f>SUM(G17:G19)</f>
        <v>322316</v>
      </c>
      <c r="H20" s="25">
        <f t="shared" si="2"/>
        <v>-0.046389257747055684</v>
      </c>
    </row>
    <row r="21" spans="2:8" ht="12.75">
      <c r="B21" s="16" t="s">
        <v>17</v>
      </c>
      <c r="C21" s="10">
        <f t="shared" si="0"/>
        <v>198308</v>
      </c>
      <c r="D21" s="10">
        <f>SUM(G21+D42+G42)</f>
        <v>154011</v>
      </c>
      <c r="E21" s="23">
        <f>(+C21-D21)/D21</f>
        <v>0.2876223126919506</v>
      </c>
      <c r="F21" s="17">
        <v>96842</v>
      </c>
      <c r="G21" s="17">
        <v>74840</v>
      </c>
      <c r="H21" s="23">
        <f>(+F21-G21)/G21</f>
        <v>0.29398717263495455</v>
      </c>
    </row>
    <row r="22" spans="2:8" ht="12.75">
      <c r="B22" s="16" t="s">
        <v>18</v>
      </c>
      <c r="C22" s="10">
        <f t="shared" si="0"/>
        <v>166857</v>
      </c>
      <c r="D22" s="10">
        <f>SUM(G22+D43+G43)</f>
        <v>174766</v>
      </c>
      <c r="E22" s="23">
        <f>(+C22-D22)/D22</f>
        <v>-0.04525479784397423</v>
      </c>
      <c r="F22" s="17">
        <v>65280</v>
      </c>
      <c r="G22" s="17">
        <v>71366</v>
      </c>
      <c r="H22" s="23">
        <f>(+F22-G22)/G22</f>
        <v>-0.08527870414483087</v>
      </c>
    </row>
    <row r="23" spans="2:8" ht="12.75">
      <c r="B23" s="16" t="s">
        <v>19</v>
      </c>
      <c r="C23" s="10">
        <f t="shared" si="0"/>
        <v>220905</v>
      </c>
      <c r="D23" s="10">
        <f>SUM(G23+D44+G44)</f>
        <v>197532</v>
      </c>
      <c r="E23" s="23">
        <f>(+C23-D23)/D23</f>
        <v>0.11832513213049024</v>
      </c>
      <c r="F23" s="17">
        <v>77516</v>
      </c>
      <c r="G23" s="17">
        <v>92654</v>
      </c>
      <c r="H23" s="23">
        <f>(+F23-G23)/G23</f>
        <v>-0.1633820450277376</v>
      </c>
    </row>
    <row r="24" spans="2:8" ht="12.75">
      <c r="B24" s="14" t="s">
        <v>20</v>
      </c>
      <c r="C24" s="15">
        <f>SUM(C21:C23)</f>
        <v>586070</v>
      </c>
      <c r="D24" s="15">
        <f>SUM(D21:D23)</f>
        <v>526309</v>
      </c>
      <c r="E24" s="25">
        <f>(+C24-D24)/D24</f>
        <v>0.11354736476100542</v>
      </c>
      <c r="F24" s="15">
        <f>SUM(F21:F23)</f>
        <v>239638</v>
      </c>
      <c r="G24" s="15">
        <f>SUM(G21:G23)</f>
        <v>238860</v>
      </c>
      <c r="H24" s="25">
        <f>(+F24-G24)/G24</f>
        <v>0.0032571380725110945</v>
      </c>
    </row>
    <row r="25" spans="2:8" ht="13.5" thickBot="1">
      <c r="B25" s="31" t="s">
        <v>27</v>
      </c>
      <c r="C25" s="29">
        <f>SUM(C12+C16+C20+C24)</f>
        <v>2365448</v>
      </c>
      <c r="D25" s="29">
        <f>SUM(D12+D16+D20+D24)</f>
        <v>2245366</v>
      </c>
      <c r="E25" s="30">
        <f>(+C25-D25)/D25</f>
        <v>0.0534799226495814</v>
      </c>
      <c r="F25" s="29">
        <f>SUM(F12+F16+F20+F24)</f>
        <v>1074232</v>
      </c>
      <c r="G25" s="29">
        <f>SUM(G12+G16+G20+G24)</f>
        <v>1162250</v>
      </c>
      <c r="H25" s="30">
        <f>(+F25-G25)/G25</f>
        <v>-0.07573069477306947</v>
      </c>
    </row>
    <row r="26" spans="2:8" ht="13.5" thickTop="1">
      <c r="B26" s="16"/>
      <c r="C26" s="8"/>
      <c r="D26" s="8"/>
      <c r="E26" s="8"/>
      <c r="F26" s="8"/>
      <c r="G26" s="8"/>
      <c r="H26" s="8"/>
    </row>
    <row r="27" spans="2:8" ht="12.75">
      <c r="B27" s="1" t="s">
        <v>21</v>
      </c>
      <c r="C27" s="2"/>
      <c r="D27" s="1"/>
      <c r="E27" s="1"/>
      <c r="F27" s="2" t="s">
        <v>22</v>
      </c>
      <c r="G27" s="1"/>
      <c r="H27" s="1"/>
    </row>
    <row r="28" spans="2:8" ht="12.75">
      <c r="B28" s="8"/>
      <c r="C28" s="8"/>
      <c r="D28" s="8"/>
      <c r="E28" s="8"/>
      <c r="F28" s="13"/>
      <c r="G28" s="8"/>
      <c r="H28" s="8"/>
    </row>
    <row r="29" spans="2:8" ht="12.75">
      <c r="B29" s="12" t="s">
        <v>3</v>
      </c>
      <c r="C29" s="13">
        <v>2013</v>
      </c>
      <c r="D29" s="13">
        <v>2012</v>
      </c>
      <c r="E29" s="12" t="s">
        <v>4</v>
      </c>
      <c r="F29" s="13">
        <v>2013</v>
      </c>
      <c r="G29" s="13">
        <v>2012</v>
      </c>
      <c r="H29" s="12" t="s">
        <v>4</v>
      </c>
    </row>
    <row r="30" spans="2:8" ht="12.75">
      <c r="B30" s="9" t="s">
        <v>5</v>
      </c>
      <c r="C30" s="10">
        <v>36425</v>
      </c>
      <c r="D30" s="10">
        <v>24394</v>
      </c>
      <c r="E30" s="23">
        <f aca="true" t="shared" si="3" ref="E30:E35">(+C30-D30)/D30</f>
        <v>0.49319504796261376</v>
      </c>
      <c r="F30" s="10">
        <v>66334</v>
      </c>
      <c r="G30" s="10">
        <v>63222</v>
      </c>
      <c r="H30" s="23">
        <f aca="true" t="shared" si="4" ref="H30:H46">(+F30-G30)/G30</f>
        <v>0.049223371611148016</v>
      </c>
    </row>
    <row r="31" spans="2:8" ht="12.75">
      <c r="B31" s="9" t="s">
        <v>6</v>
      </c>
      <c r="C31" s="10">
        <v>30870</v>
      </c>
      <c r="D31" s="10">
        <v>21247</v>
      </c>
      <c r="E31" s="23">
        <f t="shared" si="3"/>
        <v>0.45291099919988703</v>
      </c>
      <c r="F31" s="10">
        <v>75962</v>
      </c>
      <c r="G31" s="10">
        <v>59566</v>
      </c>
      <c r="H31" s="23">
        <f t="shared" si="4"/>
        <v>0.2752576973441225</v>
      </c>
    </row>
    <row r="32" spans="2:8" ht="12.75">
      <c r="B32" s="9" t="s">
        <v>7</v>
      </c>
      <c r="C32" s="10">
        <v>39469</v>
      </c>
      <c r="D32" s="10">
        <v>25526</v>
      </c>
      <c r="E32" s="23">
        <f t="shared" si="3"/>
        <v>0.5462273760087754</v>
      </c>
      <c r="F32" s="10">
        <v>81807</v>
      </c>
      <c r="G32" s="10">
        <v>65818</v>
      </c>
      <c r="H32" s="23">
        <f t="shared" si="4"/>
        <v>0.24292746665046036</v>
      </c>
    </row>
    <row r="33" spans="2:8" ht="12.75">
      <c r="B33" s="14" t="s">
        <v>8</v>
      </c>
      <c r="C33" s="15">
        <f>SUM(C30:C32)</f>
        <v>106764</v>
      </c>
      <c r="D33" s="15">
        <f>SUM(D30:D32)</f>
        <v>71167</v>
      </c>
      <c r="E33" s="25">
        <f t="shared" si="3"/>
        <v>0.5001896946618517</v>
      </c>
      <c r="F33" s="15">
        <f>SUM(F30:F32)</f>
        <v>224103</v>
      </c>
      <c r="G33" s="15">
        <f>SUM(G30:G32)</f>
        <v>188606</v>
      </c>
      <c r="H33" s="25">
        <f t="shared" si="4"/>
        <v>0.18820716202029628</v>
      </c>
    </row>
    <row r="34" spans="2:8" ht="12.75">
      <c r="B34" s="9" t="s">
        <v>9</v>
      </c>
      <c r="C34" s="17">
        <v>17696</v>
      </c>
      <c r="D34" s="17">
        <v>25497</v>
      </c>
      <c r="E34" s="23">
        <f t="shared" si="3"/>
        <v>-0.3059575636349374</v>
      </c>
      <c r="F34" s="17">
        <v>85152</v>
      </c>
      <c r="G34" s="17">
        <v>72895</v>
      </c>
      <c r="H34" s="23">
        <f t="shared" si="4"/>
        <v>0.16814596337197338</v>
      </c>
    </row>
    <row r="35" spans="2:8" ht="12.75">
      <c r="B35" s="9" t="s">
        <v>10</v>
      </c>
      <c r="C35" s="17">
        <v>36621</v>
      </c>
      <c r="D35" s="17">
        <v>28807</v>
      </c>
      <c r="E35" s="23">
        <f t="shared" si="3"/>
        <v>0.27125351477071546</v>
      </c>
      <c r="F35" s="17">
        <v>74953</v>
      </c>
      <c r="G35" s="17">
        <v>85034</v>
      </c>
      <c r="H35" s="23">
        <f t="shared" si="4"/>
        <v>-0.11855257896841263</v>
      </c>
    </row>
    <row r="36" spans="2:8" ht="12.75">
      <c r="B36" s="9" t="s">
        <v>11</v>
      </c>
      <c r="C36" s="17">
        <v>25952</v>
      </c>
      <c r="D36" s="17">
        <v>34013</v>
      </c>
      <c r="E36" s="23">
        <f aca="true" t="shared" si="5" ref="E36:E41">(+C36-D36)/D36</f>
        <v>-0.2369976185576103</v>
      </c>
      <c r="F36" s="17">
        <v>80169</v>
      </c>
      <c r="G36" s="17">
        <v>45459</v>
      </c>
      <c r="H36" s="23">
        <f t="shared" si="4"/>
        <v>0.7635451725730878</v>
      </c>
    </row>
    <row r="37" spans="2:8" ht="12.75">
      <c r="B37" s="14" t="s">
        <v>12</v>
      </c>
      <c r="C37" s="15">
        <f>SUM(C34:C36)</f>
        <v>80269</v>
      </c>
      <c r="D37" s="15">
        <f>SUM(D34:D36)</f>
        <v>88317</v>
      </c>
      <c r="E37" s="25">
        <f t="shared" si="5"/>
        <v>-0.0911262837279346</v>
      </c>
      <c r="F37" s="15">
        <f>SUM(F34:F36)</f>
        <v>240274</v>
      </c>
      <c r="G37" s="15">
        <f>SUM(G34:G36)</f>
        <v>203388</v>
      </c>
      <c r="H37" s="25">
        <f t="shared" si="4"/>
        <v>0.18135779888685666</v>
      </c>
    </row>
    <row r="38" spans="2:8" ht="12.75">
      <c r="B38" s="16" t="s">
        <v>13</v>
      </c>
      <c r="C38" s="17">
        <v>26353</v>
      </c>
      <c r="D38" s="17">
        <v>26386</v>
      </c>
      <c r="E38" s="23">
        <f>(+C38-D38)/D38</f>
        <v>-0.0012506632305010232</v>
      </c>
      <c r="F38" s="17">
        <v>77609</v>
      </c>
      <c r="G38" s="17">
        <v>54515</v>
      </c>
      <c r="H38" s="23">
        <f t="shared" si="4"/>
        <v>0.42362652480968543</v>
      </c>
    </row>
    <row r="39" spans="2:8" ht="12.75">
      <c r="B39" s="16" t="s">
        <v>14</v>
      </c>
      <c r="C39" s="17">
        <v>29139</v>
      </c>
      <c r="D39" s="17">
        <v>34969</v>
      </c>
      <c r="E39" s="23">
        <f>(+C39-D39)/D39</f>
        <v>-0.1667190940547342</v>
      </c>
      <c r="F39" s="17">
        <v>68694</v>
      </c>
      <c r="G39" s="17">
        <v>48833</v>
      </c>
      <c r="H39" s="23">
        <f t="shared" si="4"/>
        <v>0.40671267380664716</v>
      </c>
    </row>
    <row r="40" spans="2:8" ht="12.75">
      <c r="B40" s="16" t="s">
        <v>15</v>
      </c>
      <c r="C40" s="17">
        <v>25087</v>
      </c>
      <c r="D40" s="17">
        <v>25561</v>
      </c>
      <c r="E40" s="23">
        <f t="shared" si="5"/>
        <v>-0.018543875435233365</v>
      </c>
      <c r="F40" s="17">
        <v>66492</v>
      </c>
      <c r="G40" s="17">
        <v>53925</v>
      </c>
      <c r="H40" s="23">
        <f t="shared" si="4"/>
        <v>0.23304589707927678</v>
      </c>
    </row>
    <row r="41" spans="2:8" ht="12.75">
      <c r="B41" s="14" t="s">
        <v>16</v>
      </c>
      <c r="C41" s="15">
        <f>SUM(C38:C40)</f>
        <v>80579</v>
      </c>
      <c r="D41" s="15">
        <f>SUM(D38:D40)</f>
        <v>86916</v>
      </c>
      <c r="E41" s="25">
        <f t="shared" si="5"/>
        <v>-0.07290947581573012</v>
      </c>
      <c r="F41" s="15">
        <f>SUM(F38:F40)</f>
        <v>212795</v>
      </c>
      <c r="G41" s="15">
        <f>SUM(G38:G40)</f>
        <v>157273</v>
      </c>
      <c r="H41" s="25">
        <f t="shared" si="4"/>
        <v>0.3530294456136781</v>
      </c>
    </row>
    <row r="42" spans="2:8" ht="12.75">
      <c r="B42" s="16" t="s">
        <v>17</v>
      </c>
      <c r="C42" s="17">
        <v>30046</v>
      </c>
      <c r="D42" s="17">
        <v>28935</v>
      </c>
      <c r="E42" s="23">
        <f>(+C42-D42)/D42</f>
        <v>0.038396405736996715</v>
      </c>
      <c r="F42" s="17">
        <v>71420</v>
      </c>
      <c r="G42" s="17">
        <v>50236</v>
      </c>
      <c r="H42" s="23">
        <f t="shared" si="4"/>
        <v>0.42168962497014095</v>
      </c>
    </row>
    <row r="43" spans="2:8" ht="12.75">
      <c r="B43" s="16" t="s">
        <v>18</v>
      </c>
      <c r="C43" s="17">
        <v>40908</v>
      </c>
      <c r="D43" s="17">
        <v>30114</v>
      </c>
      <c r="E43" s="23">
        <f>(+C43-D43)/D43</f>
        <v>0.3584379358437936</v>
      </c>
      <c r="F43" s="17">
        <v>60669</v>
      </c>
      <c r="G43" s="17">
        <v>73286</v>
      </c>
      <c r="H43" s="23">
        <f t="shared" si="4"/>
        <v>-0.1721611221788609</v>
      </c>
    </row>
    <row r="44" spans="2:8" ht="12.75">
      <c r="B44" s="16" t="s">
        <v>19</v>
      </c>
      <c r="C44" s="17">
        <v>46471</v>
      </c>
      <c r="D44" s="17">
        <v>42893</v>
      </c>
      <c r="E44" s="23">
        <f>(+C44-D44)/D44</f>
        <v>0.08341687454829459</v>
      </c>
      <c r="F44" s="17">
        <v>96918</v>
      </c>
      <c r="G44" s="17">
        <v>61985</v>
      </c>
      <c r="H44" s="23">
        <f t="shared" si="4"/>
        <v>0.5635718318948133</v>
      </c>
    </row>
    <row r="45" spans="2:8" ht="12.75">
      <c r="B45" s="14" t="s">
        <v>25</v>
      </c>
      <c r="C45" s="15">
        <f>SUM(C42:C44)</f>
        <v>117425</v>
      </c>
      <c r="D45" s="15">
        <f>SUM(D42:D44)</f>
        <v>101942</v>
      </c>
      <c r="E45" s="25">
        <f>(+C45-D45)/D45</f>
        <v>0.15188048105785643</v>
      </c>
      <c r="F45" s="15">
        <f>SUM(F42:F44)</f>
        <v>229007</v>
      </c>
      <c r="G45" s="15">
        <f>SUM(G42:G44)</f>
        <v>185507</v>
      </c>
      <c r="H45" s="25">
        <f t="shared" si="4"/>
        <v>0.23449249893535015</v>
      </c>
    </row>
    <row r="46" spans="2:8" ht="13.5" thickBot="1">
      <c r="B46" s="31" t="s">
        <v>27</v>
      </c>
      <c r="C46" s="29">
        <f>SUM(C33+C37+C41+C45)</f>
        <v>385037</v>
      </c>
      <c r="D46" s="29">
        <f>SUM(D33+D37+D41+D45)</f>
        <v>348342</v>
      </c>
      <c r="E46" s="30">
        <f>(+C46-D46)/D46</f>
        <v>0.10534187666144192</v>
      </c>
      <c r="F46" s="29">
        <f>SUM(F33+F37+F41+F45)</f>
        <v>906179</v>
      </c>
      <c r="G46" s="29">
        <f>SUM(G33+G37+G41+G45)</f>
        <v>734774</v>
      </c>
      <c r="H46" s="30">
        <f t="shared" si="4"/>
        <v>0.2332758099769453</v>
      </c>
    </row>
    <row r="47" spans="2:8" ht="13.5" thickTop="1">
      <c r="B47" s="33" t="s">
        <v>34</v>
      </c>
      <c r="C47" s="17"/>
      <c r="D47" s="17"/>
      <c r="E47" s="19"/>
      <c r="F47" s="17"/>
      <c r="G47" s="17"/>
      <c r="H47" s="19"/>
    </row>
    <row r="48" spans="2:8" ht="12.75">
      <c r="B48" s="33" t="s">
        <v>35</v>
      </c>
      <c r="C48" s="8"/>
      <c r="D48" s="8"/>
      <c r="E48" s="8"/>
      <c r="F48" s="8"/>
      <c r="G48" s="8"/>
      <c r="H48" s="8"/>
    </row>
    <row r="49" spans="2:8" ht="12.75">
      <c r="B49" s="33" t="s">
        <v>36</v>
      </c>
      <c r="C49" s="8"/>
      <c r="D49" s="8"/>
      <c r="E49" s="8"/>
      <c r="F49" s="8"/>
      <c r="G49" s="8"/>
      <c r="H49" s="8"/>
    </row>
    <row r="50" ht="12">
      <c r="B50" s="33" t="s">
        <v>29</v>
      </c>
    </row>
    <row r="51" ht="12">
      <c r="C51" s="18">
        <f ca="1">NOW()</f>
        <v>41682.658436921294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4.375" style="0" customWidth="1"/>
    <col min="2" max="2" width="10.25390625" style="0" customWidth="1"/>
    <col min="3" max="3" width="12.125" style="0" customWidth="1"/>
    <col min="4" max="4" width="10.00390625" style="0" customWidth="1"/>
    <col min="5" max="5" width="9.75390625" style="0" customWidth="1"/>
    <col min="6" max="6" width="12.00390625" style="0" customWidth="1"/>
    <col min="7" max="7" width="10.875" style="0" customWidth="1"/>
    <col min="8" max="8" width="12.00390625" style="0" customWidth="1"/>
  </cols>
  <sheetData>
    <row r="1" spans="1:8" ht="15">
      <c r="A1" s="3" t="s">
        <v>23</v>
      </c>
      <c r="B1" s="3"/>
      <c r="C1" s="4"/>
      <c r="D1" s="3"/>
      <c r="E1" s="3"/>
      <c r="F1" s="3"/>
      <c r="G1" s="3"/>
      <c r="H1" s="3"/>
    </row>
    <row r="2" spans="1:8" ht="15">
      <c r="A2" s="3" t="s">
        <v>30</v>
      </c>
      <c r="B2" s="3"/>
      <c r="C2" s="4"/>
      <c r="D2" s="3"/>
      <c r="E2" s="3"/>
      <c r="F2" s="3"/>
      <c r="G2" s="3"/>
      <c r="H2" s="3"/>
    </row>
    <row r="3" spans="1:8" ht="15">
      <c r="A3" s="5" t="s">
        <v>33</v>
      </c>
      <c r="B3" s="3"/>
      <c r="C3" s="3"/>
      <c r="D3" s="4"/>
      <c r="E3" s="3"/>
      <c r="F3" s="3"/>
      <c r="G3" s="3"/>
      <c r="H3" s="3"/>
    </row>
    <row r="4" spans="2:8" ht="12.75">
      <c r="B4" s="6"/>
      <c r="C4" s="6"/>
      <c r="D4" s="6"/>
      <c r="E4" s="6"/>
      <c r="F4" s="6"/>
      <c r="G4" s="6"/>
      <c r="H4" s="6"/>
    </row>
    <row r="5" spans="2:8" ht="12">
      <c r="B5" s="27"/>
      <c r="C5" s="27"/>
      <c r="D5" s="27"/>
      <c r="E5" s="27"/>
      <c r="F5" s="27"/>
      <c r="G5" s="27"/>
      <c r="H5" s="27"/>
    </row>
    <row r="6" spans="1:8" ht="12.75">
      <c r="A6" s="1" t="s">
        <v>1</v>
      </c>
      <c r="B6" s="1"/>
      <c r="C6" s="2"/>
      <c r="D6" s="1"/>
      <c r="E6" s="1"/>
      <c r="F6" s="2" t="s">
        <v>2</v>
      </c>
      <c r="G6" s="1"/>
      <c r="H6" s="1"/>
    </row>
    <row r="7" spans="2:8" ht="12.75">
      <c r="B7" s="8"/>
      <c r="C7" s="8"/>
      <c r="D7" s="8"/>
      <c r="E7" s="8"/>
      <c r="F7" s="8"/>
      <c r="G7" s="8"/>
      <c r="H7" s="8"/>
    </row>
    <row r="8" spans="2:8" ht="12.75">
      <c r="B8" s="12" t="s">
        <v>3</v>
      </c>
      <c r="C8" s="13">
        <v>2013</v>
      </c>
      <c r="D8" s="13">
        <v>2012</v>
      </c>
      <c r="E8" s="12" t="s">
        <v>4</v>
      </c>
      <c r="F8" s="13">
        <v>2013</v>
      </c>
      <c r="G8" s="13">
        <v>2012</v>
      </c>
      <c r="H8" s="12" t="s">
        <v>4</v>
      </c>
    </row>
    <row r="9" spans="2:8" ht="12.75">
      <c r="B9" s="9" t="s">
        <v>5</v>
      </c>
      <c r="C9" s="10">
        <f aca="true" t="shared" si="0" ref="C9:D23">SUM(F9+C30+F30)</f>
        <v>17816</v>
      </c>
      <c r="D9" s="10">
        <f t="shared" si="0"/>
        <v>19650</v>
      </c>
      <c r="E9" s="23">
        <f>(C9-D9)/D9</f>
        <v>-0.09333333333333334</v>
      </c>
      <c r="F9" s="10">
        <v>2443</v>
      </c>
      <c r="G9" s="10">
        <v>0</v>
      </c>
      <c r="H9" s="23">
        <v>1</v>
      </c>
    </row>
    <row r="10" spans="2:8" ht="12.75">
      <c r="B10" s="9" t="s">
        <v>6</v>
      </c>
      <c r="C10" s="10">
        <f t="shared" si="0"/>
        <v>13056</v>
      </c>
      <c r="D10" s="10">
        <f t="shared" si="0"/>
        <v>13553</v>
      </c>
      <c r="E10" s="23">
        <f>(C10-D10)/D10</f>
        <v>-0.03667084778277872</v>
      </c>
      <c r="F10" s="10">
        <v>2182</v>
      </c>
      <c r="G10" s="10">
        <v>2228</v>
      </c>
      <c r="H10" s="23">
        <f>(F10-G10)/G10</f>
        <v>-0.02064631956912029</v>
      </c>
    </row>
    <row r="11" spans="2:8" ht="12.75">
      <c r="B11" s="9" t="s">
        <v>7</v>
      </c>
      <c r="C11" s="10">
        <f t="shared" si="0"/>
        <v>22940</v>
      </c>
      <c r="D11" s="10">
        <f t="shared" si="0"/>
        <v>31380</v>
      </c>
      <c r="E11" s="34">
        <f>(C11-D11)/D11</f>
        <v>-0.26896112173358827</v>
      </c>
      <c r="F11" s="10">
        <v>0</v>
      </c>
      <c r="G11" s="10">
        <v>0</v>
      </c>
      <c r="H11" s="23">
        <v>0</v>
      </c>
    </row>
    <row r="12" spans="2:8" ht="12.75">
      <c r="B12" s="14" t="s">
        <v>8</v>
      </c>
      <c r="C12" s="32">
        <f>SUM(C9:C11)</f>
        <v>53812</v>
      </c>
      <c r="D12" s="32">
        <f>SUM(D9:D11)</f>
        <v>64583</v>
      </c>
      <c r="E12" s="25">
        <f>(C12-D12)/D12</f>
        <v>-0.16677763498134185</v>
      </c>
      <c r="F12" s="15">
        <f>SUM(F9:F11)</f>
        <v>4625</v>
      </c>
      <c r="G12" s="15">
        <f>SUM(G9:G11)</f>
        <v>2228</v>
      </c>
      <c r="H12" s="25">
        <f>(F12-G12)/G12</f>
        <v>1.0758527827648114</v>
      </c>
    </row>
    <row r="13" spans="2:8" ht="12.75">
      <c r="B13" s="9" t="s">
        <v>9</v>
      </c>
      <c r="C13" s="10">
        <f t="shared" si="0"/>
        <v>24833</v>
      </c>
      <c r="D13" s="10">
        <f>SUM(G13+D34+G34)</f>
        <v>21805</v>
      </c>
      <c r="E13" s="23">
        <f>(C13-D13)/D13</f>
        <v>0.1388672322861729</v>
      </c>
      <c r="F13" s="10">
        <v>10741</v>
      </c>
      <c r="G13" s="10">
        <v>0</v>
      </c>
      <c r="H13" s="23">
        <v>1</v>
      </c>
    </row>
    <row r="14" spans="2:8" ht="12.75">
      <c r="B14" s="9" t="s">
        <v>10</v>
      </c>
      <c r="C14" s="10">
        <f t="shared" si="0"/>
        <v>21705</v>
      </c>
      <c r="D14" s="10">
        <f>SUM(G14+D35+G35)</f>
        <v>29522</v>
      </c>
      <c r="E14" s="23">
        <f aca="true" t="shared" si="1" ref="E14:E24">(C14-D14)/D14</f>
        <v>-0.26478558363254523</v>
      </c>
      <c r="F14" s="10">
        <v>0</v>
      </c>
      <c r="G14" s="10">
        <v>2147</v>
      </c>
      <c r="H14" s="23">
        <f aca="true" t="shared" si="2" ref="H14:H20">(F14-G14)/G14</f>
        <v>-1</v>
      </c>
    </row>
    <row r="15" spans="2:8" ht="12.75">
      <c r="B15" s="9" t="s">
        <v>11</v>
      </c>
      <c r="C15" s="10">
        <f t="shared" si="0"/>
        <v>18394</v>
      </c>
      <c r="D15" s="10">
        <f>SUM(G15+D36+G36)</f>
        <v>24615</v>
      </c>
      <c r="E15" s="23">
        <f t="shared" si="1"/>
        <v>-0.25273207393865527</v>
      </c>
      <c r="F15" s="10">
        <v>5323</v>
      </c>
      <c r="G15" s="10">
        <v>6617</v>
      </c>
      <c r="H15" s="23">
        <f t="shared" si="2"/>
        <v>-0.19555689889678102</v>
      </c>
    </row>
    <row r="16" spans="2:8" ht="12.75">
      <c r="B16" s="14" t="s">
        <v>12</v>
      </c>
      <c r="C16" s="32">
        <f>SUM(C13:C15)</f>
        <v>64932</v>
      </c>
      <c r="D16" s="32">
        <f>SUM(D13:D15)</f>
        <v>75942</v>
      </c>
      <c r="E16" s="35">
        <f t="shared" si="1"/>
        <v>-0.144979062969108</v>
      </c>
      <c r="F16" s="32">
        <f>SUM(F13:F15)</f>
        <v>16064</v>
      </c>
      <c r="G16" s="32">
        <f>SUM(G13:G15)</f>
        <v>8764</v>
      </c>
      <c r="H16" s="35">
        <f t="shared" si="2"/>
        <v>0.8329529895025103</v>
      </c>
    </row>
    <row r="17" spans="2:8" ht="12.75">
      <c r="B17" s="16" t="s">
        <v>13</v>
      </c>
      <c r="C17" s="10">
        <f t="shared" si="0"/>
        <v>23720</v>
      </c>
      <c r="D17" s="10">
        <f>SUM(G17+D38+G38)</f>
        <v>34125</v>
      </c>
      <c r="E17" s="23">
        <f t="shared" si="1"/>
        <v>-0.3049084249084249</v>
      </c>
      <c r="F17" s="10">
        <v>0</v>
      </c>
      <c r="G17" s="10">
        <v>9598</v>
      </c>
      <c r="H17" s="23">
        <f t="shared" si="2"/>
        <v>-1</v>
      </c>
    </row>
    <row r="18" spans="2:8" ht="12.75">
      <c r="B18" s="16" t="s">
        <v>14</v>
      </c>
      <c r="C18" s="10">
        <f t="shared" si="0"/>
        <v>25132</v>
      </c>
      <c r="D18" s="10">
        <f>SUM(G18+D39+G39)</f>
        <v>39327</v>
      </c>
      <c r="E18" s="23">
        <f t="shared" si="1"/>
        <v>-0.36094794924606505</v>
      </c>
      <c r="F18" s="10">
        <v>2552</v>
      </c>
      <c r="G18" s="10">
        <v>4357</v>
      </c>
      <c r="H18" s="23">
        <f t="shared" si="2"/>
        <v>-0.414275877897636</v>
      </c>
    </row>
    <row r="19" spans="2:8" ht="12.75">
      <c r="B19" s="16" t="s">
        <v>15</v>
      </c>
      <c r="C19" s="10">
        <f t="shared" si="0"/>
        <v>17371</v>
      </c>
      <c r="D19" s="10">
        <f>SUM(G19+D40+G40)</f>
        <v>20207</v>
      </c>
      <c r="E19" s="23">
        <f t="shared" si="1"/>
        <v>-0.14034740436482407</v>
      </c>
      <c r="F19" s="10">
        <v>4210</v>
      </c>
      <c r="G19" s="10">
        <v>0</v>
      </c>
      <c r="H19" s="23">
        <v>1</v>
      </c>
    </row>
    <row r="20" spans="2:8" ht="12.75">
      <c r="B20" s="14" t="s">
        <v>16</v>
      </c>
      <c r="C20" s="15">
        <f>SUM(C17:C19)</f>
        <v>66223</v>
      </c>
      <c r="D20" s="15">
        <f>SUM(D17:D19)</f>
        <v>93659</v>
      </c>
      <c r="E20" s="35">
        <f t="shared" si="1"/>
        <v>-0.2929350089153205</v>
      </c>
      <c r="F20" s="15">
        <f>SUM(F17:F19)</f>
        <v>6762</v>
      </c>
      <c r="G20" s="15">
        <f>SUM(G17:G19)</f>
        <v>13955</v>
      </c>
      <c r="H20" s="35">
        <f t="shared" si="2"/>
        <v>-0.515442493729846</v>
      </c>
    </row>
    <row r="21" spans="2:8" ht="12.75">
      <c r="B21" s="16" t="s">
        <v>17</v>
      </c>
      <c r="C21" s="10">
        <f t="shared" si="0"/>
        <v>24637</v>
      </c>
      <c r="D21" s="10">
        <f>SUM(G21+D42+G42)</f>
        <v>15410</v>
      </c>
      <c r="E21" s="23">
        <f t="shared" si="1"/>
        <v>0.5987670343932512</v>
      </c>
      <c r="F21" s="17">
        <v>2130</v>
      </c>
      <c r="G21" s="17">
        <v>0</v>
      </c>
      <c r="H21" s="23">
        <v>1</v>
      </c>
    </row>
    <row r="22" spans="2:8" ht="12.75">
      <c r="B22" s="16" t="s">
        <v>18</v>
      </c>
      <c r="C22" s="10">
        <f t="shared" si="0"/>
        <v>11896</v>
      </c>
      <c r="D22" s="10">
        <f>SUM(G22+D43+G43)</f>
        <v>16087</v>
      </c>
      <c r="E22" s="23">
        <f t="shared" si="1"/>
        <v>-0.26052091751103373</v>
      </c>
      <c r="F22" s="17">
        <v>0</v>
      </c>
      <c r="G22" s="17">
        <v>338</v>
      </c>
      <c r="H22" s="23">
        <f>(F22-G22)/G22</f>
        <v>-1</v>
      </c>
    </row>
    <row r="23" spans="2:8" ht="12.75">
      <c r="B23" s="16" t="s">
        <v>19</v>
      </c>
      <c r="C23" s="10">
        <f t="shared" si="0"/>
        <v>18078</v>
      </c>
      <c r="D23" s="10">
        <f>SUM(G23+D44+G44)</f>
        <v>16127</v>
      </c>
      <c r="E23" s="23">
        <f t="shared" si="1"/>
        <v>0.12097724313263471</v>
      </c>
      <c r="F23" s="17">
        <v>2175</v>
      </c>
      <c r="G23" s="17">
        <v>0</v>
      </c>
      <c r="H23" s="23">
        <v>1</v>
      </c>
    </row>
    <row r="24" spans="2:8" ht="12.75">
      <c r="B24" s="14" t="s">
        <v>20</v>
      </c>
      <c r="C24" s="15">
        <f>SUM(C21:C23)</f>
        <v>54611</v>
      </c>
      <c r="D24" s="15">
        <f>SUM(D21:D23)</f>
        <v>47624</v>
      </c>
      <c r="E24" s="35">
        <f t="shared" si="1"/>
        <v>0.14671174197883421</v>
      </c>
      <c r="F24" s="15">
        <f>SUM(F21:F23)</f>
        <v>4305</v>
      </c>
      <c r="G24" s="15">
        <f>SUM(G21:G23)</f>
        <v>338</v>
      </c>
      <c r="H24" s="35">
        <f>(F24-G24)/G24</f>
        <v>11.736686390532544</v>
      </c>
    </row>
    <row r="25" spans="2:8" ht="13.5" thickBot="1">
      <c r="B25" s="31" t="s">
        <v>27</v>
      </c>
      <c r="C25" s="29">
        <f>SUM(C12+C16+C20+C24)</f>
        <v>239578</v>
      </c>
      <c r="D25" s="29">
        <f>SUM(D12+D16+D20+D24)</f>
        <v>281808</v>
      </c>
      <c r="E25" s="30">
        <f>(C25-D25)/D25</f>
        <v>-0.14985380116959066</v>
      </c>
      <c r="F25" s="29">
        <f>SUM(F12+F16+F20+F24)</f>
        <v>31756</v>
      </c>
      <c r="G25" s="29">
        <f>SUM(G12+G16+G20+G24)</f>
        <v>25285</v>
      </c>
      <c r="H25" s="30">
        <f>(F25-G25)/G25</f>
        <v>0.2559224836859798</v>
      </c>
    </row>
    <row r="26" spans="2:8" ht="13.5" thickTop="1">
      <c r="B26" s="16"/>
      <c r="C26" s="8"/>
      <c r="D26" s="8"/>
      <c r="E26" s="8"/>
      <c r="F26" s="8"/>
      <c r="G26" s="8"/>
      <c r="H26" s="8"/>
    </row>
    <row r="27" spans="2:8" ht="12.75">
      <c r="B27" s="1" t="s">
        <v>21</v>
      </c>
      <c r="C27" s="2"/>
      <c r="D27" s="1"/>
      <c r="E27" s="1"/>
      <c r="F27" s="2" t="s">
        <v>22</v>
      </c>
      <c r="G27" s="1"/>
      <c r="H27" s="1"/>
    </row>
    <row r="28" spans="2:8" ht="12.75">
      <c r="B28" s="8"/>
      <c r="C28" s="8"/>
      <c r="D28" s="8"/>
      <c r="E28" s="8"/>
      <c r="F28" s="13"/>
      <c r="G28" s="8"/>
      <c r="H28" s="8"/>
    </row>
    <row r="29" spans="2:8" ht="12.75">
      <c r="B29" s="12" t="s">
        <v>3</v>
      </c>
      <c r="C29" s="13">
        <v>2013</v>
      </c>
      <c r="D29" s="13">
        <v>2012</v>
      </c>
      <c r="E29" s="12" t="s">
        <v>4</v>
      </c>
      <c r="F29" s="13">
        <v>2013</v>
      </c>
      <c r="G29" s="13">
        <v>2012</v>
      </c>
      <c r="H29" s="12" t="s">
        <v>4</v>
      </c>
    </row>
    <row r="30" spans="2:8" ht="12.75">
      <c r="B30" s="9" t="s">
        <v>5</v>
      </c>
      <c r="C30" s="10">
        <v>0</v>
      </c>
      <c r="D30" s="10">
        <v>6993</v>
      </c>
      <c r="E30" s="23">
        <f aca="true" t="shared" si="3" ref="E30:E35">(C30-D30)/D30</f>
        <v>-1</v>
      </c>
      <c r="F30" s="10">
        <v>15373</v>
      </c>
      <c r="G30" s="10">
        <v>12657</v>
      </c>
      <c r="H30" s="23">
        <f>(F30-G30)/G30</f>
        <v>0.21458481472702853</v>
      </c>
    </row>
    <row r="31" spans="2:8" ht="12.75">
      <c r="B31" s="9" t="s">
        <v>6</v>
      </c>
      <c r="C31" s="10">
        <v>2330</v>
      </c>
      <c r="D31" s="10">
        <v>2284</v>
      </c>
      <c r="E31" s="23">
        <f t="shared" si="3"/>
        <v>0.020140105078809107</v>
      </c>
      <c r="F31" s="10">
        <v>8544</v>
      </c>
      <c r="G31" s="10">
        <v>9041</v>
      </c>
      <c r="H31" s="23">
        <f>(F31-G31)/G31</f>
        <v>-0.054971795155403166</v>
      </c>
    </row>
    <row r="32" spans="2:8" ht="12.75">
      <c r="B32" s="9" t="s">
        <v>7</v>
      </c>
      <c r="C32" s="10">
        <v>10471</v>
      </c>
      <c r="D32" s="10">
        <v>2365</v>
      </c>
      <c r="E32" s="23">
        <f t="shared" si="3"/>
        <v>3.4274841437632135</v>
      </c>
      <c r="F32" s="10">
        <v>12469</v>
      </c>
      <c r="G32" s="10">
        <v>29015</v>
      </c>
      <c r="H32" s="23">
        <f>(F32-G32)/G32</f>
        <v>-0.5702567637428916</v>
      </c>
    </row>
    <row r="33" spans="2:8" ht="12.75">
      <c r="B33" s="14" t="s">
        <v>8</v>
      </c>
      <c r="C33" s="15">
        <f>SUM(C30:C32)</f>
        <v>12801</v>
      </c>
      <c r="D33" s="15">
        <f>SUM(D30:D32)</f>
        <v>11642</v>
      </c>
      <c r="E33" s="25">
        <f t="shared" si="3"/>
        <v>0.09955334135028346</v>
      </c>
      <c r="F33" s="15">
        <f>SUM(F30:F32)</f>
        <v>36386</v>
      </c>
      <c r="G33" s="15">
        <f>SUM(G30:G32)</f>
        <v>50713</v>
      </c>
      <c r="H33" s="25">
        <f aca="true" t="shared" si="4" ref="H33:H46">(F33-G33)/G33</f>
        <v>-0.2825113876126437</v>
      </c>
    </row>
    <row r="34" spans="2:8" ht="12.75">
      <c r="B34" s="9" t="s">
        <v>9</v>
      </c>
      <c r="C34" s="17">
        <v>2599</v>
      </c>
      <c r="D34" s="17">
        <v>5077</v>
      </c>
      <c r="E34" s="23">
        <f t="shared" si="3"/>
        <v>-0.48808351388615323</v>
      </c>
      <c r="F34" s="17">
        <v>11493</v>
      </c>
      <c r="G34" s="17">
        <v>16728</v>
      </c>
      <c r="H34" s="23">
        <f t="shared" si="4"/>
        <v>-0.312948350071736</v>
      </c>
    </row>
    <row r="35" spans="2:8" ht="12.75">
      <c r="B35" s="9" t="s">
        <v>10</v>
      </c>
      <c r="C35" s="17">
        <v>6776</v>
      </c>
      <c r="D35" s="17">
        <v>9939</v>
      </c>
      <c r="E35" s="23">
        <f t="shared" si="3"/>
        <v>-0.3182412717577221</v>
      </c>
      <c r="F35" s="17">
        <v>14929</v>
      </c>
      <c r="G35" s="17">
        <v>17436</v>
      </c>
      <c r="H35" s="23">
        <f t="shared" si="4"/>
        <v>-0.14378297774718973</v>
      </c>
    </row>
    <row r="36" spans="2:8" ht="12.75">
      <c r="B36" s="9" t="s">
        <v>11</v>
      </c>
      <c r="C36" s="17">
        <v>0</v>
      </c>
      <c r="D36" s="17">
        <v>0</v>
      </c>
      <c r="E36" s="23">
        <v>0</v>
      </c>
      <c r="F36" s="17">
        <v>13071</v>
      </c>
      <c r="G36" s="17">
        <v>17998</v>
      </c>
      <c r="H36" s="23">
        <f t="shared" si="4"/>
        <v>-0.27375263918213133</v>
      </c>
    </row>
    <row r="37" spans="2:8" ht="12.75">
      <c r="B37" s="14" t="s">
        <v>12</v>
      </c>
      <c r="C37" s="15">
        <f>SUM(C34:C36)</f>
        <v>9375</v>
      </c>
      <c r="D37" s="15">
        <f>SUM(D34:D36)</f>
        <v>15016</v>
      </c>
      <c r="E37" s="25">
        <f>(C37-D37)/D37</f>
        <v>-0.3756659563132658</v>
      </c>
      <c r="F37" s="15">
        <f>SUM(F34:F36)</f>
        <v>39493</v>
      </c>
      <c r="G37" s="15">
        <f>SUM(G34:G36)</f>
        <v>52162</v>
      </c>
      <c r="H37" s="25">
        <f t="shared" si="4"/>
        <v>-0.24287795713354549</v>
      </c>
    </row>
    <row r="38" spans="2:8" ht="12.75">
      <c r="B38" s="16" t="s">
        <v>13</v>
      </c>
      <c r="C38" s="17">
        <v>0</v>
      </c>
      <c r="D38" s="17">
        <v>0</v>
      </c>
      <c r="E38" s="23">
        <v>0</v>
      </c>
      <c r="F38" s="17">
        <v>23720</v>
      </c>
      <c r="G38" s="17">
        <v>24527</v>
      </c>
      <c r="H38" s="23">
        <f t="shared" si="4"/>
        <v>-0.03290251559505851</v>
      </c>
    </row>
    <row r="39" spans="2:8" ht="12.75">
      <c r="B39" s="16" t="s">
        <v>14</v>
      </c>
      <c r="C39" s="17">
        <v>2656</v>
      </c>
      <c r="D39" s="17">
        <v>7930</v>
      </c>
      <c r="E39" s="23">
        <f aca="true" t="shared" si="5" ref="E39:E44">(C39-D39)/D39</f>
        <v>-0.6650693568726356</v>
      </c>
      <c r="F39" s="17">
        <v>19924</v>
      </c>
      <c r="G39" s="17">
        <v>27040</v>
      </c>
      <c r="H39" s="23">
        <f t="shared" si="4"/>
        <v>-0.2631656804733728</v>
      </c>
    </row>
    <row r="40" spans="2:8" ht="12.75">
      <c r="B40" s="16" t="s">
        <v>15</v>
      </c>
      <c r="C40" s="17">
        <v>4162</v>
      </c>
      <c r="D40" s="17">
        <v>7166</v>
      </c>
      <c r="E40" s="23">
        <f t="shared" si="5"/>
        <v>-0.41920178621267096</v>
      </c>
      <c r="F40" s="17">
        <v>8999</v>
      </c>
      <c r="G40" s="17">
        <v>13041</v>
      </c>
      <c r="H40" s="23">
        <f t="shared" si="4"/>
        <v>-0.3099455563223679</v>
      </c>
    </row>
    <row r="41" spans="2:8" ht="12.75">
      <c r="B41" s="14" t="s">
        <v>16</v>
      </c>
      <c r="C41" s="15">
        <f>SUM(C38:C40)</f>
        <v>6818</v>
      </c>
      <c r="D41" s="15">
        <f>SUM(D38:D40)</f>
        <v>15096</v>
      </c>
      <c r="E41" s="25">
        <f t="shared" si="5"/>
        <v>-0.5483571807101218</v>
      </c>
      <c r="F41" s="15">
        <f>SUM(F38:F40)</f>
        <v>52643</v>
      </c>
      <c r="G41" s="15">
        <f>SUM(G38:G40)</f>
        <v>64608</v>
      </c>
      <c r="H41" s="25">
        <f t="shared" si="4"/>
        <v>-0.18519378405151066</v>
      </c>
    </row>
    <row r="42" spans="2:8" ht="12.75">
      <c r="B42" s="16" t="s">
        <v>17</v>
      </c>
      <c r="C42" s="17">
        <v>8544</v>
      </c>
      <c r="D42" s="17">
        <v>2493</v>
      </c>
      <c r="E42" s="23">
        <f t="shared" si="5"/>
        <v>2.42719614921781</v>
      </c>
      <c r="F42" s="17">
        <v>13963</v>
      </c>
      <c r="G42" s="17">
        <v>12917</v>
      </c>
      <c r="H42" s="23">
        <f t="shared" si="4"/>
        <v>0.08097855539211891</v>
      </c>
    </row>
    <row r="43" spans="2:8" ht="12.75">
      <c r="B43" s="16" t="s">
        <v>18</v>
      </c>
      <c r="C43" s="17">
        <v>5955</v>
      </c>
      <c r="D43" s="17">
        <v>2360</v>
      </c>
      <c r="E43" s="23">
        <f t="shared" si="5"/>
        <v>1.5233050847457628</v>
      </c>
      <c r="F43" s="17">
        <v>5941</v>
      </c>
      <c r="G43" s="17">
        <v>13389</v>
      </c>
      <c r="H43" s="23">
        <f t="shared" si="4"/>
        <v>-0.5562775412652177</v>
      </c>
    </row>
    <row r="44" spans="2:8" ht="12.75">
      <c r="B44" s="16" t="s">
        <v>19</v>
      </c>
      <c r="C44" s="17">
        <v>13529</v>
      </c>
      <c r="D44" s="17">
        <v>4889</v>
      </c>
      <c r="E44" s="23">
        <f t="shared" si="5"/>
        <v>1.7672325628962977</v>
      </c>
      <c r="F44" s="17">
        <v>2374</v>
      </c>
      <c r="G44" s="17">
        <v>11238</v>
      </c>
      <c r="H44" s="23">
        <f t="shared" si="4"/>
        <v>-0.7887524470546361</v>
      </c>
    </row>
    <row r="45" spans="2:8" ht="12.75">
      <c r="B45" s="14" t="s">
        <v>25</v>
      </c>
      <c r="C45" s="15">
        <f>SUM(C42:C44)</f>
        <v>28028</v>
      </c>
      <c r="D45" s="15">
        <f>SUM(D42:D44)</f>
        <v>9742</v>
      </c>
      <c r="E45" s="25">
        <v>0</v>
      </c>
      <c r="F45" s="15">
        <f>SUM(F42:F44)</f>
        <v>22278</v>
      </c>
      <c r="G45" s="15">
        <f>SUM(G42:G44)</f>
        <v>37544</v>
      </c>
      <c r="H45" s="25">
        <f t="shared" si="4"/>
        <v>-0.4066162369486469</v>
      </c>
    </row>
    <row r="46" spans="2:8" ht="13.5" thickBot="1">
      <c r="B46" s="31" t="s">
        <v>27</v>
      </c>
      <c r="C46" s="29">
        <f>SUM(C33+C37+C41+C45)</f>
        <v>57022</v>
      </c>
      <c r="D46" s="29">
        <f>SUM(D33+D37+D41+D45)</f>
        <v>51496</v>
      </c>
      <c r="E46" s="30">
        <f>(C46-D46)/D46</f>
        <v>0.10730930557713221</v>
      </c>
      <c r="F46" s="29">
        <f>SUM(F33+F37+F41+F45)</f>
        <v>150800</v>
      </c>
      <c r="G46" s="29">
        <f>SUM(G33+G37+G41+G45)</f>
        <v>205027</v>
      </c>
      <c r="H46" s="30">
        <f t="shared" si="4"/>
        <v>-0.2644871163310198</v>
      </c>
    </row>
    <row r="47" spans="2:8" ht="13.5" thickTop="1">
      <c r="B47" s="33" t="s">
        <v>34</v>
      </c>
      <c r="C47" s="17"/>
      <c r="D47" s="17"/>
      <c r="E47" s="19"/>
      <c r="F47" s="17"/>
      <c r="G47" s="17"/>
      <c r="H47" s="19"/>
    </row>
    <row r="48" ht="12">
      <c r="B48" s="33" t="s">
        <v>35</v>
      </c>
    </row>
    <row r="49" ht="12">
      <c r="B49" s="33" t="s">
        <v>36</v>
      </c>
    </row>
    <row r="50" ht="12">
      <c r="B50" s="33" t="s">
        <v>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C22" sqref="C22"/>
    </sheetView>
  </sheetViews>
  <sheetFormatPr defaultColWidth="9.625" defaultRowHeight="12.75"/>
  <cols>
    <col min="1" max="1" width="3.625" style="0" customWidth="1"/>
    <col min="2" max="2" width="7.625" style="0" customWidth="1"/>
    <col min="3" max="4" width="11.625" style="0" customWidth="1"/>
    <col min="5" max="5" width="8.625" style="0" customWidth="1"/>
    <col min="6" max="7" width="11.625" style="0" customWidth="1"/>
  </cols>
  <sheetData>
    <row r="1" spans="1:8" ht="15">
      <c r="A1" s="3" t="s">
        <v>23</v>
      </c>
      <c r="B1" s="3"/>
      <c r="C1" s="4"/>
      <c r="D1" s="3"/>
      <c r="E1" s="3"/>
      <c r="F1" s="3"/>
      <c r="G1" s="3"/>
      <c r="H1" s="3"/>
    </row>
    <row r="2" spans="1:8" ht="15">
      <c r="A2" s="3" t="s">
        <v>26</v>
      </c>
      <c r="B2" s="3"/>
      <c r="C2" s="4"/>
      <c r="D2" s="3"/>
      <c r="E2" s="3"/>
      <c r="F2" s="3"/>
      <c r="G2" s="3"/>
      <c r="H2" s="3"/>
    </row>
    <row r="3" spans="1:8" ht="15">
      <c r="A3" s="5" t="s">
        <v>33</v>
      </c>
      <c r="B3" s="3"/>
      <c r="C3" s="3"/>
      <c r="D3" s="4"/>
      <c r="E3" s="3"/>
      <c r="F3" s="3"/>
      <c r="G3" s="3"/>
      <c r="H3" s="3"/>
    </row>
    <row r="4" spans="2:8" ht="12.75">
      <c r="B4" s="6"/>
      <c r="C4" s="6"/>
      <c r="D4" s="6"/>
      <c r="E4" s="6"/>
      <c r="F4" s="6"/>
      <c r="G4" s="6"/>
      <c r="H4" s="6"/>
    </row>
    <row r="5" spans="2:8" ht="12">
      <c r="B5" s="27"/>
      <c r="C5" s="27"/>
      <c r="D5" s="27"/>
      <c r="E5" s="27"/>
      <c r="F5" s="27"/>
      <c r="G5" s="27"/>
      <c r="H5" s="27"/>
    </row>
    <row r="6" spans="1:8" ht="12.75">
      <c r="A6" s="1" t="s">
        <v>1</v>
      </c>
      <c r="B6" s="1"/>
      <c r="C6" s="2"/>
      <c r="D6" s="1"/>
      <c r="E6" s="1"/>
      <c r="F6" s="2" t="s">
        <v>2</v>
      </c>
      <c r="G6" s="1"/>
      <c r="H6" s="1"/>
    </row>
    <row r="7" spans="2:8" ht="12.75">
      <c r="B7" s="8"/>
      <c r="C7" s="8"/>
      <c r="D7" s="8"/>
      <c r="E7" s="8"/>
      <c r="F7" s="8"/>
      <c r="G7" s="8"/>
      <c r="H7" s="8"/>
    </row>
    <row r="8" spans="2:8" ht="12.75">
      <c r="B8" s="12" t="s">
        <v>3</v>
      </c>
      <c r="C8" s="13">
        <v>2013</v>
      </c>
      <c r="D8" s="13">
        <v>2012</v>
      </c>
      <c r="E8" s="12" t="s">
        <v>4</v>
      </c>
      <c r="F8" s="13">
        <v>2013</v>
      </c>
      <c r="G8" s="13">
        <v>2012</v>
      </c>
      <c r="H8" s="12" t="s">
        <v>4</v>
      </c>
    </row>
    <row r="9" spans="2:8" ht="12.75">
      <c r="B9" s="9" t="s">
        <v>5</v>
      </c>
      <c r="C9" s="10">
        <f aca="true" t="shared" si="0" ref="C9:D11">SUM(F9+C30+F30)</f>
        <v>629800</v>
      </c>
      <c r="D9" s="10">
        <f t="shared" si="0"/>
        <v>604954</v>
      </c>
      <c r="E9" s="23">
        <f>(+C9-D9)/D9</f>
        <v>0.041070891340498614</v>
      </c>
      <c r="F9" s="10">
        <f>SUM('20101pt'!F9+'20102pt'!F9)</f>
        <v>312594</v>
      </c>
      <c r="G9" s="10">
        <f>SUM('20101pt'!G9+'20102pt'!G9)</f>
        <v>308550</v>
      </c>
      <c r="H9" s="23">
        <f>(+F9-G9)/G9</f>
        <v>0.013106465726786582</v>
      </c>
    </row>
    <row r="10" spans="2:8" ht="12.75">
      <c r="B10" s="9" t="s">
        <v>6</v>
      </c>
      <c r="C10" s="10">
        <f t="shared" si="0"/>
        <v>592329</v>
      </c>
      <c r="D10" s="10">
        <f t="shared" si="0"/>
        <v>583990</v>
      </c>
      <c r="E10" s="23">
        <f>(+C10-D10)/D10</f>
        <v>0.014279354098529085</v>
      </c>
      <c r="F10" s="10">
        <f>SUM('20101pt'!F10+'20102pt'!F10)</f>
        <v>290622</v>
      </c>
      <c r="G10" s="10">
        <f>SUM('20101pt'!G10+'20102pt'!G10)</f>
        <v>291217</v>
      </c>
      <c r="H10" s="23">
        <f>(+F10-G10)/G10</f>
        <v>-0.002043149953471123</v>
      </c>
    </row>
    <row r="11" spans="2:8" ht="12.75">
      <c r="B11" s="9" t="s">
        <v>7</v>
      </c>
      <c r="C11" s="10">
        <f t="shared" si="0"/>
        <v>719185</v>
      </c>
      <c r="D11" s="10">
        <f t="shared" si="0"/>
        <v>657244</v>
      </c>
      <c r="E11" s="23">
        <f>(+C11-D11)/D11</f>
        <v>0.0942435381684732</v>
      </c>
      <c r="F11" s="10">
        <f>SUM('20101pt'!F11+'20102pt'!F11)</f>
        <v>370401</v>
      </c>
      <c r="G11" s="10">
        <f>SUM('20101pt'!G11+'20102pt'!G11)</f>
        <v>316685</v>
      </c>
      <c r="H11" s="23">
        <f>(+F11-G11)/G11</f>
        <v>0.16961965359900216</v>
      </c>
    </row>
    <row r="12" spans="2:8" ht="12.75">
      <c r="B12" s="14" t="s">
        <v>8</v>
      </c>
      <c r="C12" s="15">
        <f>SUM(C9:C11)</f>
        <v>1941314</v>
      </c>
      <c r="D12" s="15">
        <f>SUM(D9:D11)</f>
        <v>1846188</v>
      </c>
      <c r="E12" s="25">
        <f>(+C12-D12)/D12</f>
        <v>0.05152563010917632</v>
      </c>
      <c r="F12" s="15">
        <f>SUM(F9:F11)</f>
        <v>973617</v>
      </c>
      <c r="G12" s="15">
        <f>SUM(G9:G11)</f>
        <v>916452</v>
      </c>
      <c r="H12" s="25">
        <f>(+F12-G12)/G12</f>
        <v>0.06237642560657841</v>
      </c>
    </row>
    <row r="13" spans="2:8" ht="12.75">
      <c r="B13" s="9" t="s">
        <v>9</v>
      </c>
      <c r="C13" s="10">
        <f aca="true" t="shared" si="1" ref="C13:D15">SUM(F13+C34+F34)</f>
        <v>604369</v>
      </c>
      <c r="D13" s="10">
        <f t="shared" si="1"/>
        <v>596672</v>
      </c>
      <c r="E13" s="23">
        <f aca="true" t="shared" si="2" ref="E13:E20">(+C13-D13)/D13</f>
        <v>0.0128998846937681</v>
      </c>
      <c r="F13" s="10">
        <f>SUM('20101pt'!F13+'20102pt'!F13)</f>
        <v>313877</v>
      </c>
      <c r="G13" s="10">
        <f>SUM('20101pt'!G13+'20102pt'!G13)</f>
        <v>294767</v>
      </c>
      <c r="H13" s="23">
        <f aca="true" t="shared" si="3" ref="H13:H20">(+F13-G13)/G13</f>
        <v>0.06483086641313308</v>
      </c>
    </row>
    <row r="14" spans="2:8" ht="12.75">
      <c r="B14" s="9" t="s">
        <v>10</v>
      </c>
      <c r="C14" s="10">
        <f t="shared" si="1"/>
        <v>537952</v>
      </c>
      <c r="D14" s="10">
        <f t="shared" si="1"/>
        <v>548662</v>
      </c>
      <c r="E14" s="23">
        <f t="shared" si="2"/>
        <v>-0.019520214631230156</v>
      </c>
      <c r="F14" s="10">
        <f>SUM('20101pt'!F14+'20102pt'!F14)</f>
        <v>287907</v>
      </c>
      <c r="G14" s="10">
        <f>SUM('20101pt'!G14+'20102pt'!G14)</f>
        <v>279011</v>
      </c>
      <c r="H14" s="23">
        <f t="shared" si="3"/>
        <v>0.031884047582353386</v>
      </c>
    </row>
    <row r="15" spans="2:8" ht="12.75">
      <c r="B15" s="9" t="s">
        <v>11</v>
      </c>
      <c r="C15" s="10">
        <f t="shared" si="1"/>
        <v>529753</v>
      </c>
      <c r="D15" s="10">
        <f t="shared" si="1"/>
        <v>506868</v>
      </c>
      <c r="E15" s="23">
        <f t="shared" si="2"/>
        <v>0.045149822044398144</v>
      </c>
      <c r="F15" s="10">
        <f>SUM('20101pt'!F15+'20102pt'!F15)</f>
        <v>271344</v>
      </c>
      <c r="G15" s="10">
        <f>SUM('20101pt'!G15+'20102pt'!G15)</f>
        <v>250192</v>
      </c>
      <c r="H15" s="23">
        <f t="shared" si="3"/>
        <v>0.08454307092153227</v>
      </c>
    </row>
    <row r="16" spans="2:8" ht="12.75">
      <c r="B16" s="14" t="s">
        <v>12</v>
      </c>
      <c r="C16" s="15">
        <f>SUM(C13:C15)</f>
        <v>1672074</v>
      </c>
      <c r="D16" s="15">
        <f>SUM(D13:D15)</f>
        <v>1652202</v>
      </c>
      <c r="E16" s="25">
        <f t="shared" si="2"/>
        <v>0.01202758500473913</v>
      </c>
      <c r="F16" s="15">
        <f>SUM(F13:F15)</f>
        <v>873128</v>
      </c>
      <c r="G16" s="15">
        <f>SUM(G13:G15)</f>
        <v>823970</v>
      </c>
      <c r="H16" s="25">
        <f t="shared" si="3"/>
        <v>0.05965993907545178</v>
      </c>
    </row>
    <row r="17" spans="2:8" ht="12.75">
      <c r="B17" s="16" t="s">
        <v>13</v>
      </c>
      <c r="C17" s="10">
        <f aca="true" t="shared" si="4" ref="C17:D19">SUM(F17+C38+F38)</f>
        <v>569323</v>
      </c>
      <c r="D17" s="10">
        <f t="shared" si="4"/>
        <v>519738</v>
      </c>
      <c r="E17" s="23">
        <f t="shared" si="2"/>
        <v>0.09540383808765185</v>
      </c>
      <c r="F17" s="10">
        <f>SUM('20101pt'!F17+'20102pt'!F17)</f>
        <v>293020</v>
      </c>
      <c r="G17" s="10">
        <f>SUM('20101pt'!G17+'20102pt'!G17)</f>
        <v>259552</v>
      </c>
      <c r="H17" s="23">
        <f t="shared" si="3"/>
        <v>0.12894525952410307</v>
      </c>
    </row>
    <row r="18" spans="2:8" ht="12.75">
      <c r="B18" s="16" t="s">
        <v>14</v>
      </c>
      <c r="C18" s="10">
        <f t="shared" si="4"/>
        <v>543972</v>
      </c>
      <c r="D18" s="10">
        <f t="shared" si="4"/>
        <v>503628</v>
      </c>
      <c r="E18" s="23">
        <f t="shared" si="2"/>
        <v>0.08010674545497867</v>
      </c>
      <c r="F18" s="10">
        <f>SUM('20101pt'!F18+'20102pt'!F18)</f>
        <v>276288</v>
      </c>
      <c r="G18" s="10">
        <f>SUM('20101pt'!G18+'20102pt'!G18)</f>
        <v>261886</v>
      </c>
      <c r="H18" s="23">
        <f t="shared" si="3"/>
        <v>0.054993394072229904</v>
      </c>
    </row>
    <row r="19" spans="2:8" ht="12.75">
      <c r="B19" s="16" t="s">
        <v>15</v>
      </c>
      <c r="C19" s="10">
        <f t="shared" si="4"/>
        <v>467524</v>
      </c>
      <c r="D19" s="10">
        <f t="shared" si="4"/>
        <v>445995</v>
      </c>
      <c r="E19" s="23">
        <f t="shared" si="2"/>
        <v>0.04827184161257413</v>
      </c>
      <c r="F19" s="10">
        <f>SUM('20101pt'!F19+'20102pt'!F19)</f>
        <v>228042</v>
      </c>
      <c r="G19" s="10">
        <f>SUM('20101pt'!G19+'20102pt'!G19)</f>
        <v>228752</v>
      </c>
      <c r="H19" s="23">
        <f t="shared" si="3"/>
        <v>-0.0031037979995803314</v>
      </c>
    </row>
    <row r="20" spans="2:8" ht="12.75">
      <c r="B20" s="14" t="s">
        <v>16</v>
      </c>
      <c r="C20" s="15">
        <f>SUM(C17:C19)</f>
        <v>1580819</v>
      </c>
      <c r="D20" s="15">
        <f>SUM(D17:D19)</f>
        <v>1469361</v>
      </c>
      <c r="E20" s="25">
        <f t="shared" si="2"/>
        <v>0.07585474229954381</v>
      </c>
      <c r="F20" s="15">
        <f>SUM(F17:F19)</f>
        <v>797350</v>
      </c>
      <c r="G20" s="15">
        <f>SUM(G17:G19)</f>
        <v>750190</v>
      </c>
      <c r="H20" s="25">
        <f t="shared" si="3"/>
        <v>0.0628640744344766</v>
      </c>
    </row>
    <row r="21" spans="2:8" ht="12.75">
      <c r="B21" s="16" t="s">
        <v>17</v>
      </c>
      <c r="C21" s="10">
        <f aca="true" t="shared" si="5" ref="C21:D23">SUM(F21+C42+F42)</f>
        <v>540268</v>
      </c>
      <c r="D21" s="10">
        <f t="shared" si="5"/>
        <v>432542</v>
      </c>
      <c r="E21" s="23">
        <f>(+C21-D21)/D21</f>
        <v>0.2490532711274281</v>
      </c>
      <c r="F21" s="10">
        <f>SUM('20101pt'!F21+'20102pt'!F21)</f>
        <v>271269</v>
      </c>
      <c r="G21" s="10">
        <f>SUM('20101pt'!G21+'20102pt'!G21)</f>
        <v>239961</v>
      </c>
      <c r="H21" s="23">
        <f>(+F21-G21)/G21</f>
        <v>0.13047120157025516</v>
      </c>
    </row>
    <row r="22" spans="2:8" ht="12.75">
      <c r="B22" s="16" t="s">
        <v>18</v>
      </c>
      <c r="C22" s="10">
        <f t="shared" si="5"/>
        <v>584770</v>
      </c>
      <c r="D22" s="10">
        <f t="shared" si="5"/>
        <v>582904</v>
      </c>
      <c r="E22" s="23">
        <f>(+C22-D22)/D22</f>
        <v>0.0032012132357986905</v>
      </c>
      <c r="F22" s="10">
        <f>SUM('20101pt'!F22+'20102pt'!F22)</f>
        <v>300627</v>
      </c>
      <c r="G22" s="10">
        <f>SUM('20101pt'!G22+'20102pt'!G22)</f>
        <v>305507</v>
      </c>
      <c r="H22" s="23">
        <f>(+F22-G22)/G22</f>
        <v>-0.015973447416916798</v>
      </c>
    </row>
    <row r="23" spans="2:8" ht="12.75">
      <c r="B23" s="16" t="s">
        <v>19</v>
      </c>
      <c r="C23" s="10">
        <f t="shared" si="5"/>
        <v>755439</v>
      </c>
      <c r="D23" s="10">
        <f t="shared" si="5"/>
        <v>696330</v>
      </c>
      <c r="E23" s="23">
        <f>(+C23-D23)/D23</f>
        <v>0.08488647623971393</v>
      </c>
      <c r="F23" s="10">
        <f>SUM('20101pt'!F23+'20102pt'!F23)</f>
        <v>354738</v>
      </c>
      <c r="G23" s="10">
        <f>SUM('20101pt'!G23+'20102pt'!G23)</f>
        <v>350485</v>
      </c>
      <c r="H23" s="23">
        <f>(+F23-G23)/G23</f>
        <v>0.012134613464199608</v>
      </c>
    </row>
    <row r="24" spans="2:8" ht="12.75">
      <c r="B24" s="14" t="s">
        <v>20</v>
      </c>
      <c r="C24" s="15">
        <f>SUM(C21:C23)</f>
        <v>1880477</v>
      </c>
      <c r="D24" s="15">
        <f>SUM(D21:D23)</f>
        <v>1711776</v>
      </c>
      <c r="E24" s="25">
        <f>(+C24-D24)/D24</f>
        <v>0.0985531985493429</v>
      </c>
      <c r="F24" s="15">
        <f>SUM(F21:F23)</f>
        <v>926634</v>
      </c>
      <c r="G24" s="15">
        <f>SUM(G21:G23)</f>
        <v>895953</v>
      </c>
      <c r="H24" s="25">
        <f>(+F24-G24)/G24</f>
        <v>0.034243983780399195</v>
      </c>
    </row>
    <row r="25" spans="2:8" ht="13.5" thickBot="1">
      <c r="B25" s="31" t="s">
        <v>27</v>
      </c>
      <c r="C25" s="29">
        <f>SUM(C12+C16+C20+C24)</f>
        <v>7074684</v>
      </c>
      <c r="D25" s="29">
        <f>SUM(D12+D16+D20+D24)</f>
        <v>6679527</v>
      </c>
      <c r="E25" s="30">
        <f>(+C25-D25)/D25</f>
        <v>0.0591594285044435</v>
      </c>
      <c r="F25" s="29">
        <f>SUM(F12+F16+F20+F24)</f>
        <v>3570729</v>
      </c>
      <c r="G25" s="29">
        <f>SUM(G12+G16+G20+G24)</f>
        <v>3386565</v>
      </c>
      <c r="H25" s="30">
        <f>(+F25-G25)/G25</f>
        <v>0.054380766351745796</v>
      </c>
    </row>
    <row r="26" spans="2:8" ht="13.5" thickTop="1">
      <c r="B26" s="8"/>
      <c r="C26" s="8"/>
      <c r="D26" s="8"/>
      <c r="E26" s="8"/>
      <c r="F26" s="8"/>
      <c r="G26" s="8"/>
      <c r="H26" s="8"/>
    </row>
    <row r="27" spans="2:8" ht="12.75">
      <c r="B27" s="1" t="s">
        <v>21</v>
      </c>
      <c r="C27" s="2"/>
      <c r="D27" s="1"/>
      <c r="E27" s="1"/>
      <c r="F27" s="2" t="s">
        <v>22</v>
      </c>
      <c r="G27" s="1"/>
      <c r="H27" s="1"/>
    </row>
    <row r="28" spans="2:8" ht="12.75">
      <c r="B28" s="8"/>
      <c r="C28" s="8"/>
      <c r="D28" s="8"/>
      <c r="E28" s="8"/>
      <c r="F28" s="8"/>
      <c r="G28" s="8"/>
      <c r="H28" s="8"/>
    </row>
    <row r="29" spans="2:8" ht="12.75">
      <c r="B29" s="12" t="s">
        <v>3</v>
      </c>
      <c r="C29" s="13">
        <v>2013</v>
      </c>
      <c r="D29" s="13">
        <v>2012</v>
      </c>
      <c r="E29" s="12" t="s">
        <v>4</v>
      </c>
      <c r="F29" s="13">
        <v>2013</v>
      </c>
      <c r="G29" s="13">
        <v>2012</v>
      </c>
      <c r="H29" s="12" t="s">
        <v>4</v>
      </c>
    </row>
    <row r="30" spans="2:8" ht="12.75">
      <c r="B30" s="9" t="s">
        <v>5</v>
      </c>
      <c r="C30" s="10">
        <f>SUM('20101pt'!C30+'20102pt'!C30)</f>
        <v>91521</v>
      </c>
      <c r="D30" s="10">
        <f>SUM('20101pt'!D30+'20102pt'!D30)</f>
        <v>78191</v>
      </c>
      <c r="E30" s="23">
        <f aca="true" t="shared" si="6" ref="E30:E37">(+C30-D30)/D30</f>
        <v>0.17047997851415125</v>
      </c>
      <c r="F30" s="10">
        <f>SUM('20101pt'!F30+'20102pt'!F30)</f>
        <v>225685</v>
      </c>
      <c r="G30" s="10">
        <f>SUM('20101pt'!G30+'20102pt'!G30)</f>
        <v>218213</v>
      </c>
      <c r="H30" s="23">
        <f aca="true" t="shared" si="7" ref="H30:H37">(+F30-G30)/G30</f>
        <v>0.03424177294661638</v>
      </c>
    </row>
    <row r="31" spans="2:8" ht="12.75">
      <c r="B31" s="9" t="s">
        <v>6</v>
      </c>
      <c r="C31" s="10">
        <f>SUM('20101pt'!C31+'20102pt'!C31)</f>
        <v>78158</v>
      </c>
      <c r="D31" s="10">
        <f>SUM('20101pt'!D31+'20102pt'!D31)</f>
        <v>74841</v>
      </c>
      <c r="E31" s="23">
        <f t="shared" si="6"/>
        <v>0.044320626394623266</v>
      </c>
      <c r="F31" s="10">
        <f>SUM('20101pt'!F31+'20102pt'!F31)</f>
        <v>223549</v>
      </c>
      <c r="G31" s="10">
        <f>SUM('20101pt'!G31+'20102pt'!G31)</f>
        <v>217932</v>
      </c>
      <c r="H31" s="23">
        <f t="shared" si="7"/>
        <v>0.025774094671732466</v>
      </c>
    </row>
    <row r="32" spans="2:8" ht="12.75">
      <c r="B32" s="9" t="s">
        <v>7</v>
      </c>
      <c r="C32" s="10">
        <f>SUM('20101pt'!C32+'20102pt'!C32)</f>
        <v>100242</v>
      </c>
      <c r="D32" s="10">
        <f>SUM('20101pt'!D32+'20102pt'!D32)</f>
        <v>89003</v>
      </c>
      <c r="E32" s="23">
        <f t="shared" si="6"/>
        <v>0.12627664236036987</v>
      </c>
      <c r="F32" s="10">
        <f>SUM('20101pt'!F32+'20102pt'!F32)</f>
        <v>248542</v>
      </c>
      <c r="G32" s="10">
        <f>SUM('20101pt'!G32+'20102pt'!G32)</f>
        <v>251556</v>
      </c>
      <c r="H32" s="23">
        <f t="shared" si="7"/>
        <v>-0.011981427594650892</v>
      </c>
    </row>
    <row r="33" spans="2:8" ht="12.75">
      <c r="B33" s="14" t="s">
        <v>8</v>
      </c>
      <c r="C33" s="15">
        <f>SUM(C30:C32)</f>
        <v>269921</v>
      </c>
      <c r="D33" s="15">
        <f>SUM(D30:D32)</f>
        <v>242035</v>
      </c>
      <c r="E33" s="25">
        <f t="shared" si="6"/>
        <v>0.11521474166959324</v>
      </c>
      <c r="F33" s="15">
        <f>SUM(F30:F32)</f>
        <v>697776</v>
      </c>
      <c r="G33" s="15">
        <f>SUM(G30:G32)</f>
        <v>687701</v>
      </c>
      <c r="H33" s="25">
        <f t="shared" si="7"/>
        <v>0.014650262250600189</v>
      </c>
    </row>
    <row r="34" spans="2:8" ht="12.75">
      <c r="B34" s="9" t="s">
        <v>9</v>
      </c>
      <c r="C34" s="10">
        <f>SUM('20101pt'!C34+'20102pt'!C34)</f>
        <v>80677</v>
      </c>
      <c r="D34" s="10">
        <f>SUM('20101pt'!D34+'20102pt'!D34)</f>
        <v>79703</v>
      </c>
      <c r="E34" s="23">
        <f t="shared" si="6"/>
        <v>0.012220368116633</v>
      </c>
      <c r="F34" s="10">
        <f>SUM('20101pt'!F34+'20102pt'!F34)</f>
        <v>209815</v>
      </c>
      <c r="G34" s="10">
        <f>SUM('20101pt'!G34+'20102pt'!G34)</f>
        <v>222202</v>
      </c>
      <c r="H34" s="23">
        <f t="shared" si="7"/>
        <v>-0.05574657293813737</v>
      </c>
    </row>
    <row r="35" spans="2:8" ht="12.75">
      <c r="B35" s="9" t="s">
        <v>10</v>
      </c>
      <c r="C35" s="10">
        <f>SUM('20101pt'!C35+'20102pt'!C35)</f>
        <v>79790</v>
      </c>
      <c r="D35" s="10">
        <f>SUM('20101pt'!D35+'20102pt'!D35)</f>
        <v>86335</v>
      </c>
      <c r="E35" s="23">
        <f t="shared" si="6"/>
        <v>-0.0758093473098975</v>
      </c>
      <c r="F35" s="10">
        <f>SUM('20101pt'!F35+'20102pt'!F35)</f>
        <v>170255</v>
      </c>
      <c r="G35" s="10">
        <f>SUM('20101pt'!G35+'20102pt'!G35)</f>
        <v>183316</v>
      </c>
      <c r="H35" s="23">
        <f t="shared" si="7"/>
        <v>-0.07124855440878047</v>
      </c>
    </row>
    <row r="36" spans="2:8" ht="12.75">
      <c r="B36" s="9" t="s">
        <v>11</v>
      </c>
      <c r="C36" s="10">
        <f>SUM('20101pt'!C36+'20102pt'!C36)</f>
        <v>78168</v>
      </c>
      <c r="D36" s="10">
        <f>SUM('20101pt'!D36+'20102pt'!D36)</f>
        <v>85029</v>
      </c>
      <c r="E36" s="23">
        <f t="shared" si="6"/>
        <v>-0.08069011748932717</v>
      </c>
      <c r="F36" s="10">
        <f>SUM('20101pt'!F36+'20102pt'!F36)</f>
        <v>180241</v>
      </c>
      <c r="G36" s="10">
        <f>SUM('20101pt'!G36+'20102pt'!G36)</f>
        <v>171647</v>
      </c>
      <c r="H36" s="23">
        <f t="shared" si="7"/>
        <v>0.05006787185328028</v>
      </c>
    </row>
    <row r="37" spans="2:8" ht="12.75">
      <c r="B37" s="14" t="s">
        <v>12</v>
      </c>
      <c r="C37" s="15">
        <f>SUM(C34:C36)</f>
        <v>238635</v>
      </c>
      <c r="D37" s="15">
        <f>SUM(D34:D36)</f>
        <v>251067</v>
      </c>
      <c r="E37" s="25">
        <f t="shared" si="6"/>
        <v>-0.04951666288281614</v>
      </c>
      <c r="F37" s="15">
        <f>SUM(F34:F36)</f>
        <v>560311</v>
      </c>
      <c r="G37" s="15">
        <f>SUM(G34:G36)</f>
        <v>577165</v>
      </c>
      <c r="H37" s="25">
        <f t="shared" si="7"/>
        <v>-0.02920135489851256</v>
      </c>
    </row>
    <row r="38" spans="2:8" ht="12.75">
      <c r="B38" s="16" t="s">
        <v>13</v>
      </c>
      <c r="C38" s="10">
        <f>SUM('20101pt'!C38+'20102pt'!C38)</f>
        <v>88967</v>
      </c>
      <c r="D38" s="10">
        <f>SUM('20101pt'!D38+'20102pt'!D38)</f>
        <v>87613</v>
      </c>
      <c r="E38" s="23">
        <f aca="true" t="shared" si="8" ref="E38:E46">(+C38-D38)/D38</f>
        <v>0.015454327554130095</v>
      </c>
      <c r="F38" s="10">
        <f>SUM('20101pt'!F38+'20102pt'!F38)</f>
        <v>187336</v>
      </c>
      <c r="G38" s="10">
        <f>SUM('20101pt'!G38+'20102pt'!G38)</f>
        <v>172573</v>
      </c>
      <c r="H38" s="23">
        <f aca="true" t="shared" si="9" ref="H38:H46">(+F38-G38)/G38</f>
        <v>0.08554640644828565</v>
      </c>
    </row>
    <row r="39" spans="2:8" ht="12.75">
      <c r="B39" s="16" t="s">
        <v>14</v>
      </c>
      <c r="C39" s="10">
        <f>SUM('20101pt'!C39+'20102pt'!C39)</f>
        <v>80160</v>
      </c>
      <c r="D39" s="10">
        <f>SUM('20101pt'!D39+'20102pt'!D39)</f>
        <v>87174</v>
      </c>
      <c r="E39" s="23">
        <f t="shared" si="8"/>
        <v>-0.08045977011494253</v>
      </c>
      <c r="F39" s="10">
        <f>SUM('20101pt'!F39+'20102pt'!F39)</f>
        <v>187524</v>
      </c>
      <c r="G39" s="10">
        <f>SUM('20101pt'!G39+'20102pt'!G39)</f>
        <v>154568</v>
      </c>
      <c r="H39" s="23">
        <f t="shared" si="9"/>
        <v>0.21321360178044615</v>
      </c>
    </row>
    <row r="40" spans="2:8" ht="12.75">
      <c r="B40" s="16" t="s">
        <v>15</v>
      </c>
      <c r="C40" s="10">
        <f>SUM('20101pt'!C40+'20102pt'!C40)</f>
        <v>73012</v>
      </c>
      <c r="D40" s="10">
        <f>SUM('20101pt'!D40+'20102pt'!D40)</f>
        <v>69377</v>
      </c>
      <c r="E40" s="23">
        <f t="shared" si="8"/>
        <v>0.0523948859131989</v>
      </c>
      <c r="F40" s="10">
        <f>SUM('20101pt'!F40+'20102pt'!F40)</f>
        <v>166470</v>
      </c>
      <c r="G40" s="10">
        <f>SUM('20101pt'!G40+'20102pt'!G40)</f>
        <v>147866</v>
      </c>
      <c r="H40" s="23">
        <f t="shared" si="9"/>
        <v>0.12581661774850203</v>
      </c>
    </row>
    <row r="41" spans="2:8" ht="12.75">
      <c r="B41" s="14" t="s">
        <v>16</v>
      </c>
      <c r="C41" s="15">
        <f>SUM(C38:C40)</f>
        <v>242139</v>
      </c>
      <c r="D41" s="15">
        <f>SUM(D38:D40)</f>
        <v>244164</v>
      </c>
      <c r="E41" s="25">
        <f t="shared" si="8"/>
        <v>-0.008293605936993168</v>
      </c>
      <c r="F41" s="15">
        <f>SUM(F38:F40)</f>
        <v>541330</v>
      </c>
      <c r="G41" s="15">
        <f>SUM(G38:G40)</f>
        <v>475007</v>
      </c>
      <c r="H41" s="25">
        <f t="shared" si="9"/>
        <v>0.1396253107848937</v>
      </c>
    </row>
    <row r="42" spans="2:8" ht="12.75">
      <c r="B42" s="16" t="s">
        <v>17</v>
      </c>
      <c r="C42" s="10">
        <f>SUM('20101pt'!C42+'20102pt'!C42)</f>
        <v>68547</v>
      </c>
      <c r="D42" s="10">
        <f>SUM('20101pt'!D42+'20102pt'!D42)</f>
        <v>80686</v>
      </c>
      <c r="E42" s="23">
        <f t="shared" si="8"/>
        <v>-0.15044741342983914</v>
      </c>
      <c r="F42" s="10">
        <f>SUM('20101pt'!F42+'20102pt'!F42)</f>
        <v>200452</v>
      </c>
      <c r="G42" s="10">
        <f>SUM('20101pt'!G42+'20102pt'!G42)</f>
        <v>111895</v>
      </c>
      <c r="H42" s="23">
        <f t="shared" si="9"/>
        <v>0.7914294651235533</v>
      </c>
    </row>
    <row r="43" spans="2:8" ht="12.75">
      <c r="B43" s="16" t="s">
        <v>18</v>
      </c>
      <c r="C43" s="10">
        <f>SUM('20101pt'!C43+'20102pt'!C43)</f>
        <v>72924</v>
      </c>
      <c r="D43" s="10">
        <f>SUM('20101pt'!D43+'20102pt'!D43)</f>
        <v>84075</v>
      </c>
      <c r="E43" s="23">
        <f t="shared" si="8"/>
        <v>-0.13263157894736843</v>
      </c>
      <c r="F43" s="10">
        <f>SUM('20101pt'!F43+'20102pt'!F43)</f>
        <v>211219</v>
      </c>
      <c r="G43" s="10">
        <f>SUM('20101pt'!G43+'20102pt'!G43)</f>
        <v>193322</v>
      </c>
      <c r="H43" s="23">
        <f t="shared" si="9"/>
        <v>0.09257611653096906</v>
      </c>
    </row>
    <row r="44" spans="2:8" ht="12.75">
      <c r="B44" s="16" t="s">
        <v>19</v>
      </c>
      <c r="C44" s="10">
        <f>SUM('20101pt'!C44+'20102pt'!C44)</f>
        <v>91864</v>
      </c>
      <c r="D44" s="10">
        <f>SUM('20101pt'!D44+'20102pt'!D44)</f>
        <v>96149</v>
      </c>
      <c r="E44" s="23">
        <f t="shared" si="8"/>
        <v>-0.044566246138805395</v>
      </c>
      <c r="F44" s="10">
        <f>SUM('20101pt'!F44+'20102pt'!F44)</f>
        <v>308837</v>
      </c>
      <c r="G44" s="10">
        <f>SUM('20101pt'!G44+'20102pt'!G44)</f>
        <v>249696</v>
      </c>
      <c r="H44" s="23">
        <f t="shared" si="9"/>
        <v>0.2368520120466487</v>
      </c>
    </row>
    <row r="45" spans="2:8" ht="12.75">
      <c r="B45" s="14" t="s">
        <v>20</v>
      </c>
      <c r="C45" s="15">
        <f>SUM(C42:C44)</f>
        <v>233335</v>
      </c>
      <c r="D45" s="15">
        <f>SUM(D42:D44)</f>
        <v>260910</v>
      </c>
      <c r="E45" s="25">
        <f t="shared" si="8"/>
        <v>-0.10568778505998237</v>
      </c>
      <c r="F45" s="15">
        <f>SUM(F42:F44)</f>
        <v>720508</v>
      </c>
      <c r="G45" s="15">
        <f>SUM(G42:G44)</f>
        <v>554913</v>
      </c>
      <c r="H45" s="25">
        <f t="shared" si="9"/>
        <v>0.29841614811691203</v>
      </c>
    </row>
    <row r="46" spans="2:8" ht="13.5" thickBot="1">
      <c r="B46" s="31" t="s">
        <v>27</v>
      </c>
      <c r="C46" s="29">
        <f>SUM(C33+C37+C41+C45)</f>
        <v>984030</v>
      </c>
      <c r="D46" s="29">
        <f>SUM(D33+D37+D41+D45)</f>
        <v>998176</v>
      </c>
      <c r="E46" s="30">
        <f t="shared" si="8"/>
        <v>-0.014171849453403006</v>
      </c>
      <c r="F46" s="29">
        <f>SUM(F33+F37+F41+F45)</f>
        <v>2519925</v>
      </c>
      <c r="G46" s="29">
        <f>SUM(G33+G37+G41+G45)</f>
        <v>2294786</v>
      </c>
      <c r="H46" s="30">
        <f t="shared" si="9"/>
        <v>0.09810893041878414</v>
      </c>
    </row>
    <row r="47" spans="2:8" ht="13.5" thickTop="1">
      <c r="B47" s="33" t="s">
        <v>34</v>
      </c>
      <c r="C47" s="17"/>
      <c r="D47" s="20"/>
      <c r="E47" s="19"/>
      <c r="F47" s="17"/>
      <c r="G47" s="17"/>
      <c r="H47" s="19"/>
    </row>
    <row r="48" spans="2:8" ht="12.75">
      <c r="B48" s="33" t="s">
        <v>35</v>
      </c>
      <c r="C48" s="8"/>
      <c r="D48" s="8"/>
      <c r="E48" s="8"/>
      <c r="F48" s="8"/>
      <c r="G48" s="8"/>
      <c r="H48" s="8"/>
    </row>
    <row r="49" spans="2:8" ht="12.75">
      <c r="B49" s="33" t="s">
        <v>36</v>
      </c>
      <c r="C49" s="8"/>
      <c r="D49" s="8"/>
      <c r="E49" s="8"/>
      <c r="F49" s="8"/>
      <c r="G49" s="8"/>
      <c r="H49" s="8"/>
    </row>
    <row r="50" ht="12">
      <c r="B50" s="33" t="s">
        <v>29</v>
      </c>
    </row>
    <row r="51" spans="2:3" ht="12">
      <c r="B51" s="18"/>
      <c r="C51" s="18">
        <f ca="1">NOW()</f>
        <v>41682.658436921294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8">
      <selection activeCell="B50" sqref="B50"/>
    </sheetView>
  </sheetViews>
  <sheetFormatPr defaultColWidth="9.00390625" defaultRowHeight="12.75"/>
  <cols>
    <col min="1" max="1" width="4.625" style="0" customWidth="1"/>
    <col min="3" max="3" width="11.375" style="0" customWidth="1"/>
    <col min="4" max="4" width="11.25390625" style="0" customWidth="1"/>
    <col min="6" max="6" width="11.00390625" style="0" customWidth="1"/>
    <col min="7" max="7" width="11.375" style="0" customWidth="1"/>
  </cols>
  <sheetData>
    <row r="1" spans="1:8" ht="15">
      <c r="A1" s="3" t="s">
        <v>23</v>
      </c>
      <c r="B1" s="3"/>
      <c r="C1" s="4"/>
      <c r="D1" s="3"/>
      <c r="E1" s="3"/>
      <c r="F1" s="3"/>
      <c r="G1" s="3"/>
      <c r="H1" s="3"/>
    </row>
    <row r="2" spans="1:8" ht="15">
      <c r="A2" s="3" t="s">
        <v>31</v>
      </c>
      <c r="B2" s="3"/>
      <c r="C2" s="4"/>
      <c r="D2" s="3"/>
      <c r="E2" s="3"/>
      <c r="F2" s="3"/>
      <c r="G2" s="3"/>
      <c r="H2" s="3"/>
    </row>
    <row r="3" spans="1:8" ht="15">
      <c r="A3" s="5" t="s">
        <v>33</v>
      </c>
      <c r="B3" s="3"/>
      <c r="C3" s="3"/>
      <c r="D3" s="4"/>
      <c r="E3" s="3"/>
      <c r="F3" s="3"/>
      <c r="G3" s="3"/>
      <c r="H3" s="3"/>
    </row>
    <row r="4" spans="2:8" ht="12.75">
      <c r="B4" s="6"/>
      <c r="C4" s="6"/>
      <c r="D4" s="6"/>
      <c r="E4" s="6"/>
      <c r="F4" s="6"/>
      <c r="G4" s="6"/>
      <c r="H4" s="6"/>
    </row>
    <row r="5" spans="2:8" ht="12">
      <c r="B5" s="27"/>
      <c r="C5" s="27"/>
      <c r="D5" s="27"/>
      <c r="E5" s="27"/>
      <c r="F5" s="27"/>
      <c r="G5" s="27"/>
      <c r="H5" s="27"/>
    </row>
    <row r="6" spans="1:8" ht="12.75">
      <c r="A6" s="1" t="s">
        <v>1</v>
      </c>
      <c r="B6" s="1"/>
      <c r="C6" s="2"/>
      <c r="D6" s="1"/>
      <c r="E6" s="1"/>
      <c r="F6" s="2" t="s">
        <v>2</v>
      </c>
      <c r="G6" s="1"/>
      <c r="H6" s="1"/>
    </row>
    <row r="7" spans="2:8" ht="12.75">
      <c r="B7" s="8"/>
      <c r="C7" s="8"/>
      <c r="D7" s="8"/>
      <c r="E7" s="8"/>
      <c r="F7" s="8"/>
      <c r="G7" s="8"/>
      <c r="H7" s="8"/>
    </row>
    <row r="8" spans="2:8" ht="12.75">
      <c r="B8" s="12" t="s">
        <v>3</v>
      </c>
      <c r="C8" s="13">
        <v>2013</v>
      </c>
      <c r="D8" s="13">
        <v>2012</v>
      </c>
      <c r="E8" s="12" t="s">
        <v>4</v>
      </c>
      <c r="F8" s="13">
        <v>2013</v>
      </c>
      <c r="G8" s="13">
        <v>2012</v>
      </c>
      <c r="H8" s="12" t="s">
        <v>4</v>
      </c>
    </row>
    <row r="9" spans="2:8" ht="12.75">
      <c r="B9" s="9" t="s">
        <v>5</v>
      </c>
      <c r="C9" s="10">
        <f aca="true" t="shared" si="0" ref="C9:D11">SUM(F9+C30+F30)</f>
        <v>647616</v>
      </c>
      <c r="D9" s="10">
        <f t="shared" si="0"/>
        <v>624604</v>
      </c>
      <c r="E9" s="23">
        <f>(+C9-D9)/D9</f>
        <v>0.03684254343552074</v>
      </c>
      <c r="F9" s="10">
        <f>SUM('20101pt'!F9+'20102pt'!F9+'20103pt'!F9)</f>
        <v>315037</v>
      </c>
      <c r="G9" s="10">
        <f>SUM('20101pt'!G9+'20102pt'!G9+'20103pt'!G9)</f>
        <v>308550</v>
      </c>
      <c r="H9" s="23">
        <f>(+F9-G9)/G9</f>
        <v>0.02102414519526819</v>
      </c>
    </row>
    <row r="10" spans="2:8" ht="12.75">
      <c r="B10" s="9" t="s">
        <v>6</v>
      </c>
      <c r="C10" s="10">
        <f t="shared" si="0"/>
        <v>605385</v>
      </c>
      <c r="D10" s="10">
        <f t="shared" si="0"/>
        <v>597543</v>
      </c>
      <c r="E10" s="23">
        <f>(+C10-D10)/D10</f>
        <v>0.013123741722353036</v>
      </c>
      <c r="F10" s="10">
        <f>SUM('20101pt'!F10+'20102pt'!F10+'20103pt'!F10)</f>
        <v>292804</v>
      </c>
      <c r="G10" s="10">
        <f>SUM('20101pt'!G10+'20102pt'!G10+'20103pt'!G10)</f>
        <v>293445</v>
      </c>
      <c r="H10" s="23">
        <f>(+F10-G10)/G10</f>
        <v>-0.002184395712995621</v>
      </c>
    </row>
    <row r="11" spans="2:8" ht="12.75">
      <c r="B11" s="9" t="s">
        <v>7</v>
      </c>
      <c r="C11" s="10">
        <f t="shared" si="0"/>
        <v>742125</v>
      </c>
      <c r="D11" s="10">
        <f t="shared" si="0"/>
        <v>688624</v>
      </c>
      <c r="E11" s="23">
        <f>(+C11-D11)/D11</f>
        <v>0.07769261599944237</v>
      </c>
      <c r="F11" s="10">
        <f>SUM('20101pt'!F11+'20102pt'!F11+'20103pt'!F11)</f>
        <v>370401</v>
      </c>
      <c r="G11" s="10">
        <f>SUM('20101pt'!G11+'20102pt'!G11+'20103pt'!G11)</f>
        <v>316685</v>
      </c>
      <c r="H11" s="23">
        <f>(+F11-G11)/G11</f>
        <v>0.16961965359900216</v>
      </c>
    </row>
    <row r="12" spans="2:8" ht="12.75">
      <c r="B12" s="14" t="s">
        <v>8</v>
      </c>
      <c r="C12" s="15">
        <f>SUM(C9:C11)</f>
        <v>1995126</v>
      </c>
      <c r="D12" s="15">
        <f>SUM(D9:D11)</f>
        <v>1910771</v>
      </c>
      <c r="E12" s="25">
        <f>(+C12-D12)/D12</f>
        <v>0.0441471008299791</v>
      </c>
      <c r="F12" s="15">
        <f>SUM(F9:F11)</f>
        <v>978242</v>
      </c>
      <c r="G12" s="15">
        <f>SUM(G9:G11)</f>
        <v>918680</v>
      </c>
      <c r="H12" s="25">
        <f>(+F12-G12)/G12</f>
        <v>0.06483432751338877</v>
      </c>
    </row>
    <row r="13" spans="2:8" ht="12.75">
      <c r="B13" s="9" t="s">
        <v>9</v>
      </c>
      <c r="C13" s="10">
        <f aca="true" t="shared" si="1" ref="C13:D15">SUM(F13+C34+F34)</f>
        <v>629202</v>
      </c>
      <c r="D13" s="10">
        <f t="shared" si="1"/>
        <v>618477</v>
      </c>
      <c r="E13" s="23">
        <f aca="true" t="shared" si="2" ref="E13:E20">(+C13-D13)/D13</f>
        <v>0.017340984385838115</v>
      </c>
      <c r="F13" s="10">
        <f>SUM('20101pt'!F13+'20102pt'!F13+'20103pt'!F13)</f>
        <v>324618</v>
      </c>
      <c r="G13" s="10">
        <f>SUM('20101pt'!G13+'20102pt'!G13+'20103pt'!G13)</f>
        <v>294767</v>
      </c>
      <c r="H13" s="23">
        <f aca="true" t="shared" si="3" ref="H13:H20">(+F13-G13)/G13</f>
        <v>0.10126981649913322</v>
      </c>
    </row>
    <row r="14" spans="2:8" ht="12.75">
      <c r="B14" s="9" t="s">
        <v>10</v>
      </c>
      <c r="C14" s="10">
        <f t="shared" si="1"/>
        <v>559657</v>
      </c>
      <c r="D14" s="10">
        <f t="shared" si="1"/>
        <v>578184</v>
      </c>
      <c r="E14" s="23">
        <f t="shared" si="2"/>
        <v>-0.03204343254050614</v>
      </c>
      <c r="F14" s="10">
        <f>SUM('20101pt'!F14+'20102pt'!F14+'20103pt'!F14)</f>
        <v>287907</v>
      </c>
      <c r="G14" s="10">
        <f>SUM('20101pt'!G14+'20102pt'!G14+'20103pt'!G14)</f>
        <v>281158</v>
      </c>
      <c r="H14" s="23">
        <f t="shared" si="3"/>
        <v>0.024004296516549412</v>
      </c>
    </row>
    <row r="15" spans="2:8" ht="12.75">
      <c r="B15" s="9" t="s">
        <v>11</v>
      </c>
      <c r="C15" s="10">
        <f t="shared" si="1"/>
        <v>548147</v>
      </c>
      <c r="D15" s="10">
        <f t="shared" si="1"/>
        <v>531483</v>
      </c>
      <c r="E15" s="23">
        <f t="shared" si="2"/>
        <v>0.03135377801359592</v>
      </c>
      <c r="F15" s="10">
        <f>SUM('20101pt'!F15+'20102pt'!F15+'20103pt'!F15)</f>
        <v>276667</v>
      </c>
      <c r="G15" s="10">
        <f>SUM('20101pt'!G15+'20102pt'!G15+'20103pt'!G15)</f>
        <v>256809</v>
      </c>
      <c r="H15" s="23">
        <f t="shared" si="3"/>
        <v>0.07732595041451039</v>
      </c>
    </row>
    <row r="16" spans="2:8" ht="12.75">
      <c r="B16" s="14" t="s">
        <v>12</v>
      </c>
      <c r="C16" s="15">
        <f>SUM(C13:C15)</f>
        <v>1737006</v>
      </c>
      <c r="D16" s="15">
        <f>SUM(D13:D15)</f>
        <v>1728144</v>
      </c>
      <c r="E16" s="25">
        <f t="shared" si="2"/>
        <v>0.00512804488514846</v>
      </c>
      <c r="F16" s="15">
        <f>SUM(F13:F15)</f>
        <v>889192</v>
      </c>
      <c r="G16" s="15">
        <f>SUM(G13:G15)</f>
        <v>832734</v>
      </c>
      <c r="H16" s="25">
        <f t="shared" si="3"/>
        <v>0.0677983605809298</v>
      </c>
    </row>
    <row r="17" spans="2:8" ht="12.75">
      <c r="B17" s="16" t="s">
        <v>13</v>
      </c>
      <c r="C17" s="10">
        <f aca="true" t="shared" si="4" ref="C17:D19">SUM(F17+C38+F38)</f>
        <v>593043</v>
      </c>
      <c r="D17" s="10">
        <f t="shared" si="4"/>
        <v>553863</v>
      </c>
      <c r="E17" s="23">
        <f t="shared" si="2"/>
        <v>0.07073951500641855</v>
      </c>
      <c r="F17" s="10">
        <f>SUM('20101pt'!F17+'20102pt'!F17+'20103pt'!F17)</f>
        <v>293020</v>
      </c>
      <c r="G17" s="10">
        <f>SUM('20101pt'!G17+'20102pt'!G17+'20103pt'!G17)</f>
        <v>269150</v>
      </c>
      <c r="H17" s="23">
        <f t="shared" si="3"/>
        <v>0.08868660598179454</v>
      </c>
    </row>
    <row r="18" spans="2:8" ht="12.75">
      <c r="B18" s="16" t="s">
        <v>14</v>
      </c>
      <c r="C18" s="10">
        <f t="shared" si="4"/>
        <v>569104</v>
      </c>
      <c r="D18" s="10">
        <f t="shared" si="4"/>
        <v>542955</v>
      </c>
      <c r="E18" s="23">
        <f t="shared" si="2"/>
        <v>0.04816052895728007</v>
      </c>
      <c r="F18" s="10">
        <f>SUM('20101pt'!F18+'20102pt'!F18+'20103pt'!F18)</f>
        <v>278840</v>
      </c>
      <c r="G18" s="10">
        <f>SUM('20101pt'!G18+'20102pt'!G18+'20103pt'!G18)</f>
        <v>266243</v>
      </c>
      <c r="H18" s="23">
        <f t="shared" si="3"/>
        <v>0.04731391999038472</v>
      </c>
    </row>
    <row r="19" spans="2:8" ht="12.75">
      <c r="B19" s="16" t="s">
        <v>15</v>
      </c>
      <c r="C19" s="10">
        <f t="shared" si="4"/>
        <v>484895</v>
      </c>
      <c r="D19" s="10">
        <f t="shared" si="4"/>
        <v>466202</v>
      </c>
      <c r="E19" s="23">
        <f t="shared" si="2"/>
        <v>0.04009635308299836</v>
      </c>
      <c r="F19" s="10">
        <f>SUM('20101pt'!F19+'20102pt'!F19+'20103pt'!F19)</f>
        <v>232252</v>
      </c>
      <c r="G19" s="10">
        <f>SUM('20101pt'!G19+'20102pt'!G19+'20103pt'!G19)</f>
        <v>228752</v>
      </c>
      <c r="H19" s="23">
        <f t="shared" si="3"/>
        <v>0.01530041267398755</v>
      </c>
    </row>
    <row r="20" spans="2:8" ht="12.75">
      <c r="B20" s="14" t="s">
        <v>16</v>
      </c>
      <c r="C20" s="15">
        <f>SUM(C17:C19)</f>
        <v>1647042</v>
      </c>
      <c r="D20" s="15">
        <f>SUM(D17:D19)</f>
        <v>1563020</v>
      </c>
      <c r="E20" s="25">
        <f t="shared" si="2"/>
        <v>0.05375618993998797</v>
      </c>
      <c r="F20" s="15">
        <f>SUM(F17:F19)</f>
        <v>804112</v>
      </c>
      <c r="G20" s="15">
        <f>SUM(G17:G19)</f>
        <v>764145</v>
      </c>
      <c r="H20" s="25">
        <f t="shared" si="3"/>
        <v>0.052302900627498705</v>
      </c>
    </row>
    <row r="21" spans="2:8" ht="12.75">
      <c r="B21" s="16" t="s">
        <v>17</v>
      </c>
      <c r="C21" s="10">
        <f aca="true" t="shared" si="5" ref="C21:D23">SUM(F21+C42+F42)</f>
        <v>564905</v>
      </c>
      <c r="D21" s="10">
        <f t="shared" si="5"/>
        <v>447952</v>
      </c>
      <c r="E21" s="23">
        <f>(+C21-D21)/D21</f>
        <v>0.26108377683323214</v>
      </c>
      <c r="F21" s="10">
        <f>SUM('20101pt'!F21+'20102pt'!F21+'20103pt'!F21)</f>
        <v>273399</v>
      </c>
      <c r="G21" s="10">
        <f>SUM('20101pt'!G21+'20102pt'!G21+'20103pt'!G21)</f>
        <v>239961</v>
      </c>
      <c r="H21" s="23">
        <f>(+F21-G21)/G21</f>
        <v>0.13934764399214872</v>
      </c>
    </row>
    <row r="22" spans="2:8" ht="12.75">
      <c r="B22" s="16" t="s">
        <v>18</v>
      </c>
      <c r="C22" s="10">
        <f t="shared" si="5"/>
        <v>596666</v>
      </c>
      <c r="D22" s="10">
        <f t="shared" si="5"/>
        <v>598991</v>
      </c>
      <c r="E22" s="23">
        <f>(+C22-D22)/D22</f>
        <v>-0.0038815274353037024</v>
      </c>
      <c r="F22" s="10">
        <f>SUM('20101pt'!F22+'20102pt'!F22+'20103pt'!F22)</f>
        <v>300627</v>
      </c>
      <c r="G22" s="10">
        <f>SUM('20101pt'!G22+'20102pt'!G22+'20103pt'!G22)</f>
        <v>305845</v>
      </c>
      <c r="H22" s="23">
        <f>(+F22-G22)/G22</f>
        <v>-0.01706092955582076</v>
      </c>
    </row>
    <row r="23" spans="2:8" ht="12.75">
      <c r="B23" s="16" t="s">
        <v>19</v>
      </c>
      <c r="C23" s="10">
        <f t="shared" si="5"/>
        <v>773517</v>
      </c>
      <c r="D23" s="10">
        <f t="shared" si="5"/>
        <v>712457</v>
      </c>
      <c r="E23" s="23">
        <f>(+C23-D23)/D23</f>
        <v>0.08570341789048322</v>
      </c>
      <c r="F23" s="10">
        <f>SUM('20101pt'!F23+'20102pt'!F23+'20103pt'!F23)</f>
        <v>356913</v>
      </c>
      <c r="G23" s="10">
        <f>SUM('20101pt'!G23+'20102pt'!G23+'20103pt'!G23)</f>
        <v>350485</v>
      </c>
      <c r="H23" s="23">
        <f>(+F23-G23)/G23</f>
        <v>0.018340299870179894</v>
      </c>
    </row>
    <row r="24" spans="2:8" ht="12.75">
      <c r="B24" s="14" t="s">
        <v>20</v>
      </c>
      <c r="C24" s="15">
        <f>SUM(C21:C23)</f>
        <v>1935088</v>
      </c>
      <c r="D24" s="15">
        <f>SUM(D21:D23)</f>
        <v>1759400</v>
      </c>
      <c r="E24" s="25">
        <f>(+C24-D24)/D24</f>
        <v>0.09985676935318859</v>
      </c>
      <c r="F24" s="15">
        <f>SUM(F21:F23)</f>
        <v>930939</v>
      </c>
      <c r="G24" s="15">
        <f>SUM(G21:G23)</f>
        <v>896291</v>
      </c>
      <c r="H24" s="25">
        <f>(+F24-G24)/G24</f>
        <v>0.038657087932379104</v>
      </c>
    </row>
    <row r="25" spans="2:8" ht="13.5" thickBot="1">
      <c r="B25" s="31" t="s">
        <v>27</v>
      </c>
      <c r="C25" s="29">
        <f>SUM(C12+C16+C20+C24)</f>
        <v>7314262</v>
      </c>
      <c r="D25" s="29">
        <f>SUM(D12+D16+D20+D24)</f>
        <v>6961335</v>
      </c>
      <c r="E25" s="30">
        <f>(+C25-D25)/D25</f>
        <v>0.05069817786387237</v>
      </c>
      <c r="F25" s="29">
        <f>SUM(F12+F16+F20+F24)</f>
        <v>3602485</v>
      </c>
      <c r="G25" s="29">
        <f>SUM(G12+G16+G20+G24)</f>
        <v>3411850</v>
      </c>
      <c r="H25" s="30">
        <f>(+F25-G25)/G25</f>
        <v>0.0558743790025939</v>
      </c>
    </row>
    <row r="26" spans="2:8" ht="13.5" thickTop="1">
      <c r="B26" s="8"/>
      <c r="C26" s="8"/>
      <c r="D26" s="8"/>
      <c r="E26" s="8"/>
      <c r="F26" s="8"/>
      <c r="G26" s="8"/>
      <c r="H26" s="8"/>
    </row>
    <row r="27" spans="2:8" ht="12.75">
      <c r="B27" s="1" t="s">
        <v>21</v>
      </c>
      <c r="C27" s="2"/>
      <c r="D27" s="1"/>
      <c r="E27" s="1"/>
      <c r="F27" s="2" t="s">
        <v>22</v>
      </c>
      <c r="G27" s="1"/>
      <c r="H27" s="1"/>
    </row>
    <row r="28" spans="2:8" ht="12.75">
      <c r="B28" s="8"/>
      <c r="C28" s="8"/>
      <c r="D28" s="8"/>
      <c r="E28" s="8"/>
      <c r="F28" s="8"/>
      <c r="G28" s="8"/>
      <c r="H28" s="8"/>
    </row>
    <row r="29" spans="2:8" ht="12.75">
      <c r="B29" s="12" t="s">
        <v>3</v>
      </c>
      <c r="C29" s="13">
        <v>2013</v>
      </c>
      <c r="D29" s="13">
        <v>2012</v>
      </c>
      <c r="E29" s="12" t="s">
        <v>4</v>
      </c>
      <c r="F29" s="13">
        <v>2013</v>
      </c>
      <c r="G29" s="13">
        <v>2012</v>
      </c>
      <c r="H29" s="12" t="s">
        <v>4</v>
      </c>
    </row>
    <row r="30" spans="2:8" ht="12.75">
      <c r="B30" s="9" t="s">
        <v>5</v>
      </c>
      <c r="C30" s="10">
        <f>SUM('20101pt'!C30+'20102pt'!C30+'20103pt'!C30)</f>
        <v>91521</v>
      </c>
      <c r="D30" s="10">
        <f>SUM('20101pt'!D30+'20102pt'!D30+'20103pt'!D30)</f>
        <v>85184</v>
      </c>
      <c r="E30" s="23">
        <f aca="true" t="shared" si="6" ref="E30:E46">(+C30-D30)/D30</f>
        <v>0.07439190458302028</v>
      </c>
      <c r="F30" s="10">
        <f>SUM('20101pt'!F30+'20102pt'!F30+'20103pt'!F30)</f>
        <v>241058</v>
      </c>
      <c r="G30" s="10">
        <f>SUM('20101pt'!G30+'20102pt'!G30+'20103pt'!G30)</f>
        <v>230870</v>
      </c>
      <c r="H30" s="23">
        <f aca="true" t="shared" si="7" ref="H30:H46">(+F30-G30)/G30</f>
        <v>0.044128730454368256</v>
      </c>
    </row>
    <row r="31" spans="2:8" ht="12.75">
      <c r="B31" s="9" t="s">
        <v>6</v>
      </c>
      <c r="C31" s="10">
        <f>SUM('20101pt'!C31+'20102pt'!C31+'20103pt'!C31)</f>
        <v>80488</v>
      </c>
      <c r="D31" s="10">
        <f>SUM('20101pt'!D31+'20102pt'!D31+'20103pt'!D31)</f>
        <v>77125</v>
      </c>
      <c r="E31" s="23">
        <f t="shared" si="6"/>
        <v>0.04360453808752026</v>
      </c>
      <c r="F31" s="10">
        <f>SUM('20101pt'!F31+'20102pt'!F31+'20103pt'!F31)</f>
        <v>232093</v>
      </c>
      <c r="G31" s="10">
        <f>SUM('20101pt'!G31+'20102pt'!G31+'20103pt'!G31)</f>
        <v>226973</v>
      </c>
      <c r="H31" s="23">
        <f t="shared" si="7"/>
        <v>0.022557749159591668</v>
      </c>
    </row>
    <row r="32" spans="2:8" ht="12.75">
      <c r="B32" s="9" t="s">
        <v>7</v>
      </c>
      <c r="C32" s="10">
        <f>SUM('20101pt'!C32+'20102pt'!C32+'20103pt'!C32)</f>
        <v>110713</v>
      </c>
      <c r="D32" s="10">
        <f>SUM('20101pt'!D32+'20102pt'!D32+'20103pt'!D32)</f>
        <v>91368</v>
      </c>
      <c r="E32" s="23">
        <f t="shared" si="6"/>
        <v>0.2117262061115489</v>
      </c>
      <c r="F32" s="10">
        <f>SUM('20101pt'!F32+'20102pt'!F32+'20103pt'!F32)</f>
        <v>261011</v>
      </c>
      <c r="G32" s="10">
        <f>SUM('20101pt'!G32+'20102pt'!G32+'20103pt'!G32)</f>
        <v>280571</v>
      </c>
      <c r="H32" s="23">
        <f t="shared" si="7"/>
        <v>-0.06971497410637592</v>
      </c>
    </row>
    <row r="33" spans="2:8" ht="12.75">
      <c r="B33" s="14" t="s">
        <v>8</v>
      </c>
      <c r="C33" s="15">
        <f>SUM(C30:C32)</f>
        <v>282722</v>
      </c>
      <c r="D33" s="15">
        <f>SUM(D30:D32)</f>
        <v>253677</v>
      </c>
      <c r="E33" s="25">
        <f t="shared" si="6"/>
        <v>0.1144959929358988</v>
      </c>
      <c r="F33" s="15">
        <f>SUM(F30:F32)</f>
        <v>734162</v>
      </c>
      <c r="G33" s="15">
        <f>SUM(G30:G32)</f>
        <v>738414</v>
      </c>
      <c r="H33" s="25">
        <f t="shared" si="7"/>
        <v>-0.005758287356415236</v>
      </c>
    </row>
    <row r="34" spans="2:8" ht="12.75">
      <c r="B34" s="9" t="s">
        <v>9</v>
      </c>
      <c r="C34" s="10">
        <f>SUM('20101pt'!C34+'20102pt'!C34+'20103pt'!C34)</f>
        <v>83276</v>
      </c>
      <c r="D34" s="10">
        <f>SUM('20101pt'!D34+'20102pt'!D34+'20103pt'!D34)</f>
        <v>84780</v>
      </c>
      <c r="E34" s="23">
        <f t="shared" si="6"/>
        <v>-0.01774003302665723</v>
      </c>
      <c r="F34" s="10">
        <f>SUM('20101pt'!F34+'20102pt'!F34+'20103pt'!F34)</f>
        <v>221308</v>
      </c>
      <c r="G34" s="10">
        <f>SUM('20101pt'!G34+'20102pt'!G34+'20103pt'!G34)</f>
        <v>238930</v>
      </c>
      <c r="H34" s="23">
        <f t="shared" si="7"/>
        <v>-0.07375381911019964</v>
      </c>
    </row>
    <row r="35" spans="2:8" ht="12.75">
      <c r="B35" s="9" t="s">
        <v>10</v>
      </c>
      <c r="C35" s="10">
        <f>SUM('20101pt'!C35+'20102pt'!C35+'20103pt'!C35)</f>
        <v>86566</v>
      </c>
      <c r="D35" s="10">
        <f>SUM('20101pt'!D35+'20102pt'!D35+'20103pt'!D35)</f>
        <v>96274</v>
      </c>
      <c r="E35" s="23">
        <f t="shared" si="6"/>
        <v>-0.10083719384257432</v>
      </c>
      <c r="F35" s="10">
        <f>SUM('20101pt'!F35+'20102pt'!F35+'20103pt'!F35)</f>
        <v>185184</v>
      </c>
      <c r="G35" s="10">
        <f>SUM('20101pt'!G35+'20102pt'!G35+'20103pt'!G35)</f>
        <v>200752</v>
      </c>
      <c r="H35" s="23">
        <f t="shared" si="7"/>
        <v>-0.0775484179485136</v>
      </c>
    </row>
    <row r="36" spans="2:8" ht="12.75">
      <c r="B36" s="9" t="s">
        <v>11</v>
      </c>
      <c r="C36" s="10">
        <f>SUM('20101pt'!C36+'20102pt'!C36+'20103pt'!C36)</f>
        <v>78168</v>
      </c>
      <c r="D36" s="10">
        <f>SUM('20101pt'!D36+'20102pt'!D36+'20103pt'!D36)</f>
        <v>85029</v>
      </c>
      <c r="E36" s="23">
        <f t="shared" si="6"/>
        <v>-0.08069011748932717</v>
      </c>
      <c r="F36" s="10">
        <f>SUM('20101pt'!F36+'20102pt'!F36+'20103pt'!F36)</f>
        <v>193312</v>
      </c>
      <c r="G36" s="10">
        <f>SUM('20101pt'!G36+'20102pt'!G36+'20103pt'!G36)</f>
        <v>189645</v>
      </c>
      <c r="H36" s="23">
        <f t="shared" si="7"/>
        <v>0.019336128028685173</v>
      </c>
    </row>
    <row r="37" spans="2:8" ht="12.75">
      <c r="B37" s="14" t="s">
        <v>12</v>
      </c>
      <c r="C37" s="15">
        <f>SUM(C34:C36)</f>
        <v>248010</v>
      </c>
      <c r="D37" s="15">
        <f>SUM(D34:D36)</f>
        <v>266083</v>
      </c>
      <c r="E37" s="25">
        <f t="shared" si="6"/>
        <v>-0.06792241518623889</v>
      </c>
      <c r="F37" s="15">
        <f>SUM(F34:F36)</f>
        <v>599804</v>
      </c>
      <c r="G37" s="15">
        <f>SUM(G34:G36)</f>
        <v>629327</v>
      </c>
      <c r="H37" s="25">
        <f t="shared" si="7"/>
        <v>-0.046912018712052715</v>
      </c>
    </row>
    <row r="38" spans="2:8" ht="12.75">
      <c r="B38" s="16" t="s">
        <v>13</v>
      </c>
      <c r="C38" s="10">
        <f>SUM('20101pt'!C38+'20102pt'!C38+'20103pt'!C38)</f>
        <v>88967</v>
      </c>
      <c r="D38" s="10">
        <f>SUM('20101pt'!D38+'20102pt'!D38+'20103pt'!D38)</f>
        <v>87613</v>
      </c>
      <c r="E38" s="23">
        <f t="shared" si="6"/>
        <v>0.015454327554130095</v>
      </c>
      <c r="F38" s="10">
        <f>SUM('20101pt'!F38+'20102pt'!F38+'20103pt'!F38)</f>
        <v>211056</v>
      </c>
      <c r="G38" s="10">
        <f>SUM('20101pt'!G38+'20102pt'!G38+'20103pt'!G38)</f>
        <v>197100</v>
      </c>
      <c r="H38" s="23">
        <f t="shared" si="7"/>
        <v>0.07080669710806697</v>
      </c>
    </row>
    <row r="39" spans="2:8" ht="12.75">
      <c r="B39" s="16" t="s">
        <v>14</v>
      </c>
      <c r="C39" s="10">
        <f>SUM('20101pt'!C39+'20102pt'!C39+'20103pt'!C39)</f>
        <v>82816</v>
      </c>
      <c r="D39" s="10">
        <f>SUM('20101pt'!D39+'20102pt'!D39+'20103pt'!D39)</f>
        <v>95104</v>
      </c>
      <c r="E39" s="23">
        <f t="shared" si="6"/>
        <v>-0.12920592193808883</v>
      </c>
      <c r="F39" s="10">
        <f>SUM('20101pt'!F39+'20102pt'!F39+'20103pt'!F39)</f>
        <v>207448</v>
      </c>
      <c r="G39" s="10">
        <f>SUM('20101pt'!G39+'20102pt'!G39+'20103pt'!G39)</f>
        <v>181608</v>
      </c>
      <c r="H39" s="23">
        <f t="shared" si="7"/>
        <v>0.14228448085987402</v>
      </c>
    </row>
    <row r="40" spans="2:8" ht="12.75">
      <c r="B40" s="16" t="s">
        <v>15</v>
      </c>
      <c r="C40" s="10">
        <f>SUM('20101pt'!C40+'20102pt'!C40+'20103pt'!C40)</f>
        <v>77174</v>
      </c>
      <c r="D40" s="10">
        <f>SUM('20101pt'!D40+'20102pt'!D40+'20103pt'!D40)</f>
        <v>76543</v>
      </c>
      <c r="E40" s="23">
        <f t="shared" si="6"/>
        <v>0.008243732281201416</v>
      </c>
      <c r="F40" s="10">
        <f>SUM('20101pt'!F40+'20102pt'!F40+'20103pt'!F40)</f>
        <v>175469</v>
      </c>
      <c r="G40" s="10">
        <f>SUM('20101pt'!G40+'20102pt'!G40+'20103pt'!G40)</f>
        <v>160907</v>
      </c>
      <c r="H40" s="23">
        <f t="shared" si="7"/>
        <v>0.09049948106670312</v>
      </c>
    </row>
    <row r="41" spans="2:8" ht="12.75">
      <c r="B41" s="14" t="s">
        <v>16</v>
      </c>
      <c r="C41" s="15">
        <f>SUM(C38:C40)</f>
        <v>248957</v>
      </c>
      <c r="D41" s="15">
        <f>SUM(D38:D40)</f>
        <v>259260</v>
      </c>
      <c r="E41" s="25">
        <f t="shared" si="6"/>
        <v>-0.03974002931420196</v>
      </c>
      <c r="F41" s="15">
        <f>SUM(F38:F40)</f>
        <v>593973</v>
      </c>
      <c r="G41" s="15">
        <f>SUM(G38:G40)</f>
        <v>539615</v>
      </c>
      <c r="H41" s="25">
        <f t="shared" si="7"/>
        <v>0.10073478313241849</v>
      </c>
    </row>
    <row r="42" spans="2:8" ht="12.75">
      <c r="B42" s="16" t="s">
        <v>17</v>
      </c>
      <c r="C42" s="10">
        <f>SUM('20101pt'!C42+'20102pt'!C42+'20103pt'!C42)</f>
        <v>77091</v>
      </c>
      <c r="D42" s="10">
        <f>SUM('20101pt'!D42+'20102pt'!D42+'20103pt'!D42)</f>
        <v>83179</v>
      </c>
      <c r="E42" s="23">
        <f t="shared" si="6"/>
        <v>-0.07319155075199268</v>
      </c>
      <c r="F42" s="10">
        <f>SUM('20101pt'!F42+'20102pt'!F42+'20103pt'!F42)</f>
        <v>214415</v>
      </c>
      <c r="G42" s="10">
        <f>SUM('20101pt'!G42+'20102pt'!G42+'20103pt'!G42)</f>
        <v>124812</v>
      </c>
      <c r="H42" s="23">
        <f t="shared" si="7"/>
        <v>0.7179037272057174</v>
      </c>
    </row>
    <row r="43" spans="2:8" ht="12.75">
      <c r="B43" s="16" t="s">
        <v>18</v>
      </c>
      <c r="C43" s="10">
        <f>SUM('20101pt'!C43+'20102pt'!C43+'20103pt'!C43)</f>
        <v>78879</v>
      </c>
      <c r="D43" s="10">
        <f>SUM('20101pt'!D43+'20102pt'!D43+'20103pt'!D43)</f>
        <v>86435</v>
      </c>
      <c r="E43" s="23">
        <f t="shared" si="6"/>
        <v>-0.08741829120148088</v>
      </c>
      <c r="F43" s="10">
        <f>SUM('20101pt'!F43+'20102pt'!F43+'20103pt'!F43)</f>
        <v>217160</v>
      </c>
      <c r="G43" s="10">
        <f>SUM('20101pt'!G43+'20102pt'!G43+'20103pt'!G43)</f>
        <v>206711</v>
      </c>
      <c r="H43" s="23">
        <f t="shared" si="7"/>
        <v>0.050548833879183984</v>
      </c>
    </row>
    <row r="44" spans="2:8" ht="12.75">
      <c r="B44" s="16" t="s">
        <v>19</v>
      </c>
      <c r="C44" s="10">
        <f>SUM('20101pt'!C44+'20102pt'!C44+'20103pt'!C44)</f>
        <v>105393</v>
      </c>
      <c r="D44" s="10">
        <f>SUM('20101pt'!D44+'20102pt'!D44+'20103pt'!D44)</f>
        <v>101038</v>
      </c>
      <c r="E44" s="23">
        <f t="shared" si="6"/>
        <v>0.04310259506324353</v>
      </c>
      <c r="F44" s="10">
        <f>SUM('20101pt'!F44+'20102pt'!F44+'20103pt'!F44)</f>
        <v>311211</v>
      </c>
      <c r="G44" s="10">
        <f>SUM('20101pt'!G44+'20102pt'!G44+'20103pt'!G44)</f>
        <v>260934</v>
      </c>
      <c r="H44" s="23">
        <f t="shared" si="7"/>
        <v>0.1926809078157695</v>
      </c>
    </row>
    <row r="45" spans="2:8" ht="12.75">
      <c r="B45" s="14" t="s">
        <v>20</v>
      </c>
      <c r="C45" s="15">
        <f>SUM(C42:C44)</f>
        <v>261363</v>
      </c>
      <c r="D45" s="15">
        <f>SUM(D42:D44)</f>
        <v>270652</v>
      </c>
      <c r="E45" s="25">
        <f t="shared" si="6"/>
        <v>-0.03432082526639375</v>
      </c>
      <c r="F45" s="15">
        <f>SUM(F42:F44)</f>
        <v>742786</v>
      </c>
      <c r="G45" s="15">
        <f>SUM(G42:G44)</f>
        <v>592457</v>
      </c>
      <c r="H45" s="25">
        <f t="shared" si="7"/>
        <v>0.25373824598240885</v>
      </c>
    </row>
    <row r="46" spans="2:8" ht="13.5" thickBot="1">
      <c r="B46" s="31" t="s">
        <v>27</v>
      </c>
      <c r="C46" s="29">
        <f>SUM(C33+C37+C41+C45)</f>
        <v>1041052</v>
      </c>
      <c r="D46" s="29">
        <f>SUM(D33+D37+D41+D45)</f>
        <v>1049672</v>
      </c>
      <c r="E46" s="30">
        <f t="shared" si="6"/>
        <v>-0.008212089109740948</v>
      </c>
      <c r="F46" s="29">
        <f>SUM(F33+F37+F41+F45)</f>
        <v>2670725</v>
      </c>
      <c r="G46" s="29">
        <f>SUM(G33+G37+G41+G45)</f>
        <v>2499813</v>
      </c>
      <c r="H46" s="30">
        <f t="shared" si="7"/>
        <v>0.06836991406957241</v>
      </c>
    </row>
    <row r="47" spans="2:8" ht="13.5" thickTop="1">
      <c r="B47" s="33" t="s">
        <v>34</v>
      </c>
      <c r="C47" s="17"/>
      <c r="D47" s="20"/>
      <c r="E47" s="19"/>
      <c r="F47" s="17"/>
      <c r="G47" s="17"/>
      <c r="H47" s="19"/>
    </row>
    <row r="48" spans="2:8" ht="12.75">
      <c r="B48" s="33" t="s">
        <v>35</v>
      </c>
      <c r="C48" s="8"/>
      <c r="D48" s="8"/>
      <c r="E48" s="8"/>
      <c r="F48" s="8"/>
      <c r="G48" s="8"/>
      <c r="H48" s="8"/>
    </row>
    <row r="49" ht="12">
      <c r="B49" s="33" t="s">
        <v>36</v>
      </c>
    </row>
    <row r="50" ht="12">
      <c r="B50" s="33" t="s">
        <v>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Tourism</dc:creator>
  <cp:keywords/>
  <dc:description/>
  <cp:lastModifiedBy>Georgina Delancy</cp:lastModifiedBy>
  <cp:lastPrinted>2014-02-03T17:53:17Z</cp:lastPrinted>
  <dcterms:created xsi:type="dcterms:W3CDTF">2000-07-21T20:07:51Z</dcterms:created>
  <dcterms:modified xsi:type="dcterms:W3CDTF">2014-02-12T20:48:08Z</dcterms:modified>
  <cp:category/>
  <cp:version/>
  <cp:contentType/>
  <cp:contentStatus/>
</cp:coreProperties>
</file>