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3990" firstSheet="2" activeTab="4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</sheets>
  <definedNames/>
  <calcPr fullCalcOnLoad="1"/>
</workbook>
</file>

<file path=xl/sharedStrings.xml><?xml version="1.0" encoding="utf-8"?>
<sst xmlns="http://schemas.openxmlformats.org/spreadsheetml/2006/main" count="463" uniqueCount="97">
  <si>
    <t>BAHAMAS MINISTRY OF TOURISM</t>
  </si>
  <si>
    <t>FOREIGN ARRIVALS BY FIRST PORT OF ENTRY</t>
  </si>
  <si>
    <t xml:space="preserve"> </t>
  </si>
  <si>
    <t>YEAR TO DATE</t>
  </si>
  <si>
    <t>NEW PROVIDENCE</t>
  </si>
  <si>
    <t>% CHG</t>
  </si>
  <si>
    <t>Air</t>
  </si>
  <si>
    <t>Sea</t>
  </si>
  <si>
    <t>Total</t>
  </si>
  <si>
    <t>GRAND BAHAMA</t>
  </si>
  <si>
    <t>FAMILY ISLANDS</t>
  </si>
  <si>
    <t>ALL BAHAMAS</t>
  </si>
  <si>
    <t>THESE FIGURES ARE PRELIMINARY AND SUBJECT TO REVISION.</t>
  </si>
  <si>
    <t>FOREIGN AIR ARRIVALS TO THE BAHAMAS</t>
  </si>
  <si>
    <t>BY FIRST PORT OF ENTRY</t>
  </si>
  <si>
    <t xml:space="preserve">        YEAR TO DATE</t>
  </si>
  <si>
    <t>ISLAND</t>
  </si>
  <si>
    <t>% Chg</t>
  </si>
  <si>
    <t>Nassau</t>
  </si>
  <si>
    <t>Paradise Island</t>
  </si>
  <si>
    <t>Freeport</t>
  </si>
  <si>
    <t>West End</t>
  </si>
  <si>
    <t>THE OUT ISLANDS</t>
  </si>
  <si>
    <t>ABACO</t>
  </si>
  <si>
    <t>Marsh Harbour</t>
  </si>
  <si>
    <t>Treasure Cay</t>
  </si>
  <si>
    <t>Walker's Cay</t>
  </si>
  <si>
    <t>ANDROS</t>
  </si>
  <si>
    <t>Andros Town</t>
  </si>
  <si>
    <t>Congo Town</t>
  </si>
  <si>
    <t>San Andros</t>
  </si>
  <si>
    <t>BERRY ISLANDS</t>
  </si>
  <si>
    <t>Chub Cay</t>
  </si>
  <si>
    <t>Gt. Harbour Cay</t>
  </si>
  <si>
    <t>BIMINI</t>
  </si>
  <si>
    <t>CAT CAY</t>
  </si>
  <si>
    <t>CAT ISLAND</t>
  </si>
  <si>
    <t>ELEUTHERA</t>
  </si>
  <si>
    <t>Governor's Hrbr.</t>
  </si>
  <si>
    <t>N. Eleuthera</t>
  </si>
  <si>
    <t>Rock Sound</t>
  </si>
  <si>
    <t>EXUMA</t>
  </si>
  <si>
    <t>INAGUA</t>
  </si>
  <si>
    <t>LONG ISLAND</t>
  </si>
  <si>
    <t>SAN SALVADOR</t>
  </si>
  <si>
    <t>TOTAL</t>
  </si>
  <si>
    <t>THE BAHAMAS MINISTRY OF TOURISM</t>
  </si>
  <si>
    <t xml:space="preserve"> % CHG</t>
  </si>
  <si>
    <t>%CHG</t>
  </si>
  <si>
    <t>THE BAHAMAS</t>
  </si>
  <si>
    <t>NASSAU/PI</t>
  </si>
  <si>
    <t>THESE FIGURES ARE PRELIMINARY &amp; SUBJECT TO REVISION</t>
  </si>
  <si>
    <t>FOREIGN AIR ARRIVALS</t>
  </si>
  <si>
    <t xml:space="preserve">          </t>
  </si>
  <si>
    <t xml:space="preserve">visitors and transit arrivals to The Bahamas excluding ship crews, diplomatic personnel and returning </t>
  </si>
  <si>
    <t xml:space="preserve">residents.  They take no account of multiple entries made by the same visitors at different ports in The </t>
  </si>
  <si>
    <t>Bahamas and do not necessarily indicate the place of stay of visitors.</t>
  </si>
  <si>
    <t xml:space="preserve">These statistics provided by the Immigration Department are a manual immigration card count of all foreign </t>
  </si>
  <si>
    <t>Spanish Cay</t>
  </si>
  <si>
    <t>JAN '11</t>
  </si>
  <si>
    <t>FEB 2011</t>
  </si>
  <si>
    <t>YTD FEB '2011</t>
  </si>
  <si>
    <t>FEBRUARY 2011</t>
  </si>
  <si>
    <t>YTD MAR '11</t>
  </si>
  <si>
    <t>MAR 11</t>
  </si>
  <si>
    <t>MAR '11</t>
  </si>
  <si>
    <t>APR 11</t>
  </si>
  <si>
    <t>YTD APR '11</t>
  </si>
  <si>
    <t>APR '11</t>
  </si>
  <si>
    <t>FEB '11</t>
  </si>
  <si>
    <t>YTD FEB '11</t>
  </si>
  <si>
    <t>YTD MAY '11</t>
  </si>
  <si>
    <t>MAY 2011</t>
  </si>
  <si>
    <t>MAY 11</t>
  </si>
  <si>
    <t>JAN '12</t>
  </si>
  <si>
    <t>JANUARY 2012</t>
  </si>
  <si>
    <t>JANUARY 2012 PRELIMINARY</t>
  </si>
  <si>
    <t>YTD FEB '2012</t>
  </si>
  <si>
    <t>FEB 2012</t>
  </si>
  <si>
    <t>YTD FEB '12</t>
  </si>
  <si>
    <t>FEB '12</t>
  </si>
  <si>
    <t xml:space="preserve">FEBRUARY 2012 PRELIMINARY </t>
  </si>
  <si>
    <t>MAR 12</t>
  </si>
  <si>
    <t>YTD MAR '12</t>
  </si>
  <si>
    <t xml:space="preserve">MARCH 2012 PRELIMINARY </t>
  </si>
  <si>
    <t>MARCH 2012</t>
  </si>
  <si>
    <t>MAR '12</t>
  </si>
  <si>
    <t>APR '12</t>
  </si>
  <si>
    <t>YTD APR '12</t>
  </si>
  <si>
    <t>APRIL 2012</t>
  </si>
  <si>
    <t>APR 12</t>
  </si>
  <si>
    <t xml:space="preserve">APRIL 2012 PRELIMINARY </t>
  </si>
  <si>
    <t>MAY 2012</t>
  </si>
  <si>
    <t>YTD MAY '12</t>
  </si>
  <si>
    <t xml:space="preserve">REVISED MAY 2012 PRELIMINARY </t>
  </si>
  <si>
    <t>MAY 12</t>
  </si>
  <si>
    <t>Airport in West End is closed and has been closed from the beginning of the year.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</si>
</sst>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_)"/>
    <numFmt numFmtId="167" formatCode="General_)"/>
    <numFmt numFmtId="168" formatCode="_(* #,##0_);_(* \(#,##0\);_(* &quot;-&quot;??_);_(@_)"/>
    <numFmt numFmtId="169" formatCode="0.0"/>
    <numFmt numFmtId="170" formatCode="mm/dd/yy"/>
    <numFmt numFmtId="171" formatCode="\2\5\ \A\p\r\ \9\7"/>
    <numFmt numFmtId="172" formatCode="0.000_)"/>
    <numFmt numFmtId="173" formatCode="0.0000_)"/>
    <numFmt numFmtId="174" formatCode="dd\-mmm\-yy"/>
    <numFmt numFmtId="175" formatCode="0.0%"/>
    <numFmt numFmtId="176" formatCode="_(* #,##0.000_);_(* \(#,##0.000\);_(* &quot;-&quot;??_);_(@_)"/>
    <numFmt numFmtId="177" formatCode="_(* #,##0.0_);_(* \(#,##0.0\);_(* &quot;-&quot;??_);_(@_)"/>
    <numFmt numFmtId="178" formatCode="0.0000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50">
    <font>
      <sz val="10"/>
      <name val="Courier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12"/>
      <name val="Courier"/>
      <family val="3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8">
    <xf numFmtId="164" fontId="0" fillId="0" borderId="0" xfId="0" applyAlignment="1">
      <alignment/>
    </xf>
    <xf numFmtId="164" fontId="5" fillId="0" borderId="0" xfId="0" applyFont="1" applyAlignment="1">
      <alignment horizontal="centerContinuous"/>
    </xf>
    <xf numFmtId="164" fontId="5" fillId="0" borderId="0" xfId="0" applyFont="1" applyAlignment="1" applyProtection="1">
      <alignment horizontal="centerContinuous"/>
      <protection/>
    </xf>
    <xf numFmtId="49" fontId="5" fillId="0" borderId="0" xfId="0" applyNumberFormat="1" applyFont="1" applyAlignment="1">
      <alignment horizontal="centerContinuous"/>
    </xf>
    <xf numFmtId="164" fontId="6" fillId="0" borderId="0" xfId="0" applyFont="1" applyAlignment="1">
      <alignment horizontal="centerContinuous"/>
    </xf>
    <xf numFmtId="164" fontId="7" fillId="0" borderId="0" xfId="0" applyFont="1" applyAlignment="1">
      <alignment horizontal="centerContinuous"/>
    </xf>
    <xf numFmtId="164" fontId="7" fillId="0" borderId="0" xfId="0" applyFont="1" applyAlignment="1" applyProtection="1">
      <alignment horizontal="centerContinuous"/>
      <protection/>
    </xf>
    <xf numFmtId="164" fontId="7" fillId="0" borderId="0" xfId="0" applyFont="1" applyAlignment="1" quotePrefix="1">
      <alignment horizontal="center"/>
    </xf>
    <xf numFmtId="164" fontId="7" fillId="0" borderId="0" xfId="0" applyFont="1" applyAlignment="1">
      <alignment horizontal="center"/>
    </xf>
    <xf numFmtId="164" fontId="7" fillId="0" borderId="0" xfId="0" applyFont="1" applyAlignment="1" applyProtection="1">
      <alignment horizontal="center"/>
      <protection/>
    </xf>
    <xf numFmtId="37" fontId="8" fillId="0" borderId="0" xfId="0" applyNumberFormat="1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166" fontId="7" fillId="0" borderId="0" xfId="0" applyNumberFormat="1" applyFont="1" applyAlignment="1" applyProtection="1">
      <alignment/>
      <protection/>
    </xf>
    <xf numFmtId="164" fontId="7" fillId="0" borderId="0" xfId="0" applyFont="1" applyAlignment="1">
      <alignment/>
    </xf>
    <xf numFmtId="37" fontId="8" fillId="0" borderId="0" xfId="0" applyNumberFormat="1" applyFont="1" applyAlignment="1" applyProtection="1">
      <alignment horizontal="left"/>
      <protection/>
    </xf>
    <xf numFmtId="166" fontId="8" fillId="0" borderId="0" xfId="0" applyNumberFormat="1" applyFont="1" applyAlignment="1" applyProtection="1">
      <alignment horizontal="left"/>
      <protection/>
    </xf>
    <xf numFmtId="164" fontId="7" fillId="0" borderId="0" xfId="0" applyFont="1" applyAlignment="1" applyProtection="1">
      <alignment horizontal="left"/>
      <protection/>
    </xf>
    <xf numFmtId="164" fontId="7" fillId="33" borderId="0" xfId="0" applyFont="1" applyFill="1" applyAlignment="1" applyProtection="1">
      <alignment horizontal="center"/>
      <protection/>
    </xf>
    <xf numFmtId="37" fontId="7" fillId="33" borderId="0" xfId="0" applyNumberFormat="1" applyFont="1" applyFill="1" applyBorder="1" applyAlignment="1" applyProtection="1">
      <alignment/>
      <protection/>
    </xf>
    <xf numFmtId="166" fontId="7" fillId="33" borderId="0" xfId="0" applyNumberFormat="1" applyFont="1" applyFill="1" applyBorder="1" applyAlignment="1" applyProtection="1">
      <alignment/>
      <protection/>
    </xf>
    <xf numFmtId="166" fontId="7" fillId="33" borderId="0" xfId="0" applyNumberFormat="1" applyFont="1" applyFill="1" applyAlignment="1" applyProtection="1">
      <alignment/>
      <protection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8" fillId="0" borderId="0" xfId="0" applyFont="1" applyAlignment="1">
      <alignment horizontal="centerContinuous"/>
    </xf>
    <xf numFmtId="164" fontId="0" fillId="0" borderId="0" xfId="0" applyAlignment="1">
      <alignment horizontal="left"/>
    </xf>
    <xf numFmtId="15" fontId="8" fillId="0" borderId="0" xfId="0" applyNumberFormat="1" applyFont="1" applyAlignment="1">
      <alignment horizontal="centerContinuous"/>
    </xf>
    <xf numFmtId="164" fontId="5" fillId="0" borderId="0" xfId="0" applyFont="1" applyAlignment="1">
      <alignment horizontal="centerContinuous"/>
    </xf>
    <xf numFmtId="164" fontId="5" fillId="0" borderId="0" xfId="0" applyFont="1" applyAlignment="1" applyProtection="1">
      <alignment horizontal="centerContinuous"/>
      <protection/>
    </xf>
    <xf numFmtId="164" fontId="7" fillId="0" borderId="0" xfId="0" applyFont="1" applyAlignment="1" applyProtection="1" quotePrefix="1">
      <alignment horizontal="right"/>
      <protection/>
    </xf>
    <xf numFmtId="168" fontId="8" fillId="0" borderId="0" xfId="42" applyNumberFormat="1" applyFont="1" applyAlignment="1" applyProtection="1">
      <alignment horizontal="right"/>
      <protection/>
    </xf>
    <xf numFmtId="37" fontId="8" fillId="0" borderId="0" xfId="0" applyNumberFormat="1" applyFont="1" applyAlignment="1" applyProtection="1">
      <alignment horizontal="right"/>
      <protection/>
    </xf>
    <xf numFmtId="164" fontId="7" fillId="0" borderId="0" xfId="0" applyFont="1" applyAlignment="1" applyProtection="1" quotePrefix="1">
      <alignment horizontal="center"/>
      <protection/>
    </xf>
    <xf numFmtId="166" fontId="7" fillId="0" borderId="0" xfId="0" applyNumberFormat="1" applyFont="1" applyAlignment="1" applyProtection="1">
      <alignment/>
      <protection/>
    </xf>
    <xf numFmtId="164" fontId="8" fillId="0" borderId="0" xfId="0" applyFont="1" applyAlignment="1" applyProtection="1">
      <alignment horizontal="left"/>
      <protection/>
    </xf>
    <xf numFmtId="168" fontId="7" fillId="0" borderId="0" xfId="42" applyNumberFormat="1" applyFont="1" applyAlignment="1" applyProtection="1" quotePrefix="1">
      <alignment horizontal="right"/>
      <protection/>
    </xf>
    <xf numFmtId="168" fontId="7" fillId="0" borderId="0" xfId="42" applyNumberFormat="1" applyFont="1" applyAlignment="1">
      <alignment/>
    </xf>
    <xf numFmtId="49" fontId="7" fillId="0" borderId="0" xfId="0" applyNumberFormat="1" applyFont="1" applyAlignment="1" applyProtection="1" quotePrefix="1">
      <alignment horizontal="center"/>
      <protection/>
    </xf>
    <xf numFmtId="165" fontId="7" fillId="0" borderId="0" xfId="0" applyNumberFormat="1" applyFont="1" applyAlignment="1" applyProtection="1">
      <alignment horizontal="center"/>
      <protection/>
    </xf>
    <xf numFmtId="164" fontId="7" fillId="0" borderId="0" xfId="0" applyFont="1" applyAlignment="1">
      <alignment horizontal="centerContinuous"/>
    </xf>
    <xf numFmtId="164" fontId="7" fillId="0" borderId="0" xfId="0" applyFont="1" applyAlignment="1" applyProtection="1">
      <alignment horizontal="right"/>
      <protection/>
    </xf>
    <xf numFmtId="164" fontId="7" fillId="0" borderId="0" xfId="0" applyFont="1" applyAlignment="1" applyProtection="1">
      <alignment/>
      <protection/>
    </xf>
    <xf numFmtId="49" fontId="5" fillId="0" borderId="0" xfId="0" applyNumberFormat="1" applyFont="1" applyAlignment="1" applyProtection="1">
      <alignment horizontal="centerContinuous"/>
      <protection/>
    </xf>
    <xf numFmtId="164" fontId="8" fillId="0" borderId="0" xfId="0" applyFont="1" applyAlignment="1" applyProtection="1">
      <alignment horizontal="fill"/>
      <protection/>
    </xf>
    <xf numFmtId="164" fontId="7" fillId="0" borderId="0" xfId="0" applyFont="1" applyAlignment="1" quotePrefix="1">
      <alignment horizontal="right"/>
    </xf>
    <xf numFmtId="164" fontId="7" fillId="0" borderId="0" xfId="0" applyFont="1" applyAlignment="1">
      <alignment horizontal="right"/>
    </xf>
    <xf numFmtId="164" fontId="8" fillId="0" borderId="0" xfId="0" applyFont="1" applyAlignment="1">
      <alignment horizontal="right"/>
    </xf>
    <xf numFmtId="164" fontId="8" fillId="0" borderId="0" xfId="0" applyFont="1" applyAlignment="1" applyProtection="1">
      <alignment horizontal="center"/>
      <protection/>
    </xf>
    <xf numFmtId="37" fontId="7" fillId="33" borderId="0" xfId="0" applyNumberFormat="1" applyFont="1" applyFill="1" applyAlignment="1" applyProtection="1">
      <alignment/>
      <protection/>
    </xf>
    <xf numFmtId="22" fontId="7" fillId="0" borderId="0" xfId="0" applyNumberFormat="1" applyFont="1" applyAlignment="1">
      <alignment horizontal="centerContinuous"/>
    </xf>
    <xf numFmtId="15" fontId="8" fillId="0" borderId="0" xfId="0" applyNumberFormat="1" applyFont="1" applyAlignment="1">
      <alignment horizontal="center"/>
    </xf>
    <xf numFmtId="166" fontId="7" fillId="0" borderId="0" xfId="0" applyNumberFormat="1" applyFont="1" applyAlignment="1" applyProtection="1">
      <alignment horizontal="left"/>
      <protection/>
    </xf>
    <xf numFmtId="0" fontId="5" fillId="0" borderId="0" xfId="57" applyFont="1" applyAlignment="1">
      <alignment horizontal="centerContinuous"/>
      <protection/>
    </xf>
    <xf numFmtId="0" fontId="8" fillId="0" borderId="0" xfId="57">
      <alignment/>
      <protection/>
    </xf>
    <xf numFmtId="49" fontId="5" fillId="0" borderId="0" xfId="57" applyNumberFormat="1" applyFont="1" applyAlignment="1">
      <alignment horizontal="centerContinuous"/>
      <protection/>
    </xf>
    <xf numFmtId="49" fontId="5" fillId="0" borderId="0" xfId="57" applyNumberFormat="1" applyFont="1" applyAlignment="1" applyProtection="1">
      <alignment horizontal="centerContinuous"/>
      <protection/>
    </xf>
    <xf numFmtId="0" fontId="10" fillId="0" borderId="0" xfId="57" applyFont="1" applyAlignment="1">
      <alignment horizontal="centerContinuous"/>
      <protection/>
    </xf>
    <xf numFmtId="0" fontId="5" fillId="0" borderId="0" xfId="57" applyFont="1" applyAlignment="1" applyProtection="1">
      <alignment horizontal="centerContinuous"/>
      <protection/>
    </xf>
    <xf numFmtId="0" fontId="8" fillId="0" borderId="0" xfId="57" applyFont="1">
      <alignment/>
      <protection/>
    </xf>
    <xf numFmtId="0" fontId="8" fillId="0" borderId="0" xfId="57" applyFont="1" applyAlignment="1" applyProtection="1">
      <alignment horizontal="left"/>
      <protection/>
    </xf>
    <xf numFmtId="0" fontId="8" fillId="0" borderId="0" xfId="57" applyFont="1" applyAlignment="1" applyProtection="1">
      <alignment horizontal="fill"/>
      <protection/>
    </xf>
    <xf numFmtId="0" fontId="7" fillId="0" borderId="0" xfId="57" applyFont="1" applyAlignment="1" quotePrefix="1">
      <alignment horizontal="right"/>
      <protection/>
    </xf>
    <xf numFmtId="0" fontId="7" fillId="0" borderId="0" xfId="57" applyFont="1" applyAlignment="1">
      <alignment horizontal="center"/>
      <protection/>
    </xf>
    <xf numFmtId="0" fontId="7" fillId="0" borderId="0" xfId="57" applyFont="1" applyAlignment="1">
      <alignment horizontal="right"/>
      <protection/>
    </xf>
    <xf numFmtId="0" fontId="7" fillId="0" borderId="0" xfId="57" applyFont="1" applyAlignment="1" applyProtection="1">
      <alignment horizontal="left"/>
      <protection/>
    </xf>
    <xf numFmtId="0" fontId="8" fillId="0" borderId="0" xfId="57" applyFont="1" applyAlignment="1">
      <alignment horizontal="right"/>
      <protection/>
    </xf>
    <xf numFmtId="0" fontId="8" fillId="0" borderId="0" xfId="57" applyFont="1" applyAlignment="1" applyProtection="1">
      <alignment horizontal="center"/>
      <protection/>
    </xf>
    <xf numFmtId="37" fontId="8" fillId="0" borderId="0" xfId="57" applyNumberFormat="1" applyFont="1" applyProtection="1">
      <alignment/>
      <protection/>
    </xf>
    <xf numFmtId="175" fontId="8" fillId="0" borderId="0" xfId="57" applyNumberFormat="1" applyFont="1" applyProtection="1">
      <alignment/>
      <protection/>
    </xf>
    <xf numFmtId="0" fontId="7" fillId="0" borderId="0" xfId="57" applyFont="1" applyAlignment="1" applyProtection="1">
      <alignment horizontal="center"/>
      <protection/>
    </xf>
    <xf numFmtId="37" fontId="7" fillId="0" borderId="0" xfId="57" applyNumberFormat="1" applyFont="1" applyProtection="1">
      <alignment/>
      <protection/>
    </xf>
    <xf numFmtId="175" fontId="7" fillId="0" borderId="0" xfId="57" applyNumberFormat="1" applyFont="1" applyProtection="1">
      <alignment/>
      <protection/>
    </xf>
    <xf numFmtId="175" fontId="8" fillId="0" borderId="0" xfId="57" applyNumberFormat="1" applyFont="1" applyAlignment="1" applyProtection="1">
      <alignment horizontal="left"/>
      <protection/>
    </xf>
    <xf numFmtId="0" fontId="7" fillId="33" borderId="0" xfId="57" applyFont="1" applyFill="1" applyAlignment="1" applyProtection="1">
      <alignment horizontal="center"/>
      <protection/>
    </xf>
    <xf numFmtId="37" fontId="7" fillId="33" borderId="0" xfId="57" applyNumberFormat="1" applyFont="1" applyFill="1" applyProtection="1">
      <alignment/>
      <protection/>
    </xf>
    <xf numFmtId="175" fontId="7" fillId="33" borderId="0" xfId="57" applyNumberFormat="1" applyFont="1" applyFill="1" applyProtection="1">
      <alignment/>
      <protection/>
    </xf>
    <xf numFmtId="166" fontId="8" fillId="0" borderId="0" xfId="57" applyNumberFormat="1" applyFont="1" applyProtection="1">
      <alignment/>
      <protection/>
    </xf>
    <xf numFmtId="166" fontId="8" fillId="0" borderId="0" xfId="57" applyNumberFormat="1" applyFont="1" applyAlignment="1" applyProtection="1">
      <alignment horizontal="left"/>
      <protection/>
    </xf>
    <xf numFmtId="15" fontId="8" fillId="0" borderId="0" xfId="57" applyNumberFormat="1" applyFont="1" applyAlignment="1" applyProtection="1">
      <alignment horizontal="left"/>
      <protection/>
    </xf>
    <xf numFmtId="15" fontId="8" fillId="0" borderId="0" xfId="57" applyNumberFormat="1" applyFont="1" applyAlignment="1" applyProtection="1">
      <alignment horizontal="centerContinuous"/>
      <protection/>
    </xf>
    <xf numFmtId="0" fontId="7" fillId="0" borderId="0" xfId="57" applyFont="1" applyAlignment="1">
      <alignment horizontal="centerContinuous"/>
      <protection/>
    </xf>
    <xf numFmtId="22" fontId="7" fillId="0" borderId="0" xfId="57" applyNumberFormat="1" applyFont="1" applyAlignment="1">
      <alignment horizontal="centerContinuous"/>
      <protection/>
    </xf>
    <xf numFmtId="0" fontId="5" fillId="0" borderId="0" xfId="57" applyFont="1" applyAlignment="1">
      <alignment horizontal="centerContinuous"/>
      <protection/>
    </xf>
    <xf numFmtId="0" fontId="5" fillId="0" borderId="0" xfId="57" applyFont="1" applyAlignment="1" applyProtection="1">
      <alignment horizontal="centerContinuous"/>
      <protection/>
    </xf>
    <xf numFmtId="0" fontId="8" fillId="0" borderId="0" xfId="57" applyFont="1" applyAlignment="1">
      <alignment horizontal="centerContinuous"/>
      <protection/>
    </xf>
    <xf numFmtId="0" fontId="7" fillId="0" borderId="0" xfId="57" applyFont="1" applyAlignment="1" applyProtection="1">
      <alignment horizontal="centerContinuous"/>
      <protection/>
    </xf>
    <xf numFmtId="0" fontId="7" fillId="0" borderId="0" xfId="57" applyFont="1">
      <alignment/>
      <protection/>
    </xf>
    <xf numFmtId="0" fontId="7" fillId="0" borderId="0" xfId="57" applyFont="1" applyAlignment="1" applyProtection="1" quotePrefix="1">
      <alignment horizontal="right"/>
      <protection/>
    </xf>
    <xf numFmtId="0" fontId="7" fillId="0" borderId="0" xfId="57" applyFont="1" applyAlignment="1" applyProtection="1">
      <alignment horizontal="right"/>
      <protection/>
    </xf>
    <xf numFmtId="168" fontId="8" fillId="0" borderId="0" xfId="42" applyNumberFormat="1" applyFont="1" applyAlignment="1" applyProtection="1" quotePrefix="1">
      <alignment horizontal="right"/>
      <protection/>
    </xf>
    <xf numFmtId="0" fontId="7" fillId="0" borderId="0" xfId="57" applyFont="1" applyAlignment="1" applyProtection="1" quotePrefix="1">
      <alignment horizontal="center"/>
      <protection/>
    </xf>
    <xf numFmtId="175" fontId="7" fillId="0" borderId="0" xfId="57" applyNumberFormat="1" applyFont="1" applyAlignment="1" applyProtection="1">
      <alignment horizontal="center"/>
      <protection/>
    </xf>
    <xf numFmtId="37" fontId="8" fillId="0" borderId="0" xfId="57" applyNumberFormat="1" applyFont="1" applyAlignment="1" applyProtection="1">
      <alignment horizontal="right"/>
      <protection/>
    </xf>
    <xf numFmtId="175" fontId="7" fillId="0" borderId="0" xfId="57" applyNumberFormat="1" applyFont="1" applyProtection="1">
      <alignment/>
      <protection/>
    </xf>
    <xf numFmtId="168" fontId="7" fillId="0" borderId="0" xfId="42" applyNumberFormat="1" applyFont="1" applyAlignment="1" applyProtection="1">
      <alignment horizontal="right"/>
      <protection/>
    </xf>
    <xf numFmtId="37" fontId="7" fillId="0" borderId="0" xfId="0" applyNumberFormat="1" applyFont="1" applyAlignment="1" applyProtection="1">
      <alignment/>
      <protection/>
    </xf>
    <xf numFmtId="164" fontId="14" fillId="0" borderId="0" xfId="0" applyFont="1" applyAlignment="1">
      <alignment/>
    </xf>
    <xf numFmtId="164" fontId="6" fillId="0" borderId="0" xfId="0" applyFont="1" applyAlignment="1">
      <alignment/>
    </xf>
    <xf numFmtId="0" fontId="15" fillId="0" borderId="0" xfId="57" applyFont="1">
      <alignment/>
      <protection/>
    </xf>
    <xf numFmtId="164" fontId="7" fillId="0" borderId="0" xfId="0" applyFont="1" applyAlignment="1" applyProtection="1">
      <alignment horizontal="center"/>
      <protection/>
    </xf>
    <xf numFmtId="164" fontId="8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164" fontId="5" fillId="0" borderId="0" xfId="0" applyFont="1" applyAlignment="1">
      <alignment horizontal="center"/>
    </xf>
    <xf numFmtId="170" fontId="0" fillId="0" borderId="0" xfId="0" applyNumberFormat="1" applyAlignment="1">
      <alignment horizontal="center"/>
    </xf>
    <xf numFmtId="164" fontId="5" fillId="0" borderId="0" xfId="0" applyFont="1" applyAlignment="1">
      <alignment horizontal="center"/>
    </xf>
    <xf numFmtId="164" fontId="13" fillId="0" borderId="0" xfId="0" applyFont="1" applyAlignment="1">
      <alignment horizontal="center"/>
    </xf>
    <xf numFmtId="15" fontId="8" fillId="0" borderId="0" xfId="0" applyNumberFormat="1" applyFont="1" applyAlignment="1">
      <alignment horizontal="center"/>
    </xf>
    <xf numFmtId="174" fontId="8" fillId="0" borderId="0" xfId="0" applyNumberFormat="1" applyFont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RELIM MAY 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showGridLines="0" zoomScalePageLayoutView="0" workbookViewId="0" topLeftCell="A1">
      <selection activeCell="E42" sqref="E42"/>
    </sheetView>
  </sheetViews>
  <sheetFormatPr defaultColWidth="10.875" defaultRowHeight="12.75"/>
  <cols>
    <col min="1" max="1" width="21.25390625" style="0" customWidth="1"/>
    <col min="2" max="3" width="10.625" style="0" customWidth="1"/>
    <col min="4" max="4" width="7.625" style="0" customWidth="1"/>
    <col min="5" max="6" width="11.625" style="0" customWidth="1"/>
    <col min="7" max="7" width="7.625" style="0" customWidth="1"/>
  </cols>
  <sheetData>
    <row r="1" spans="1:7" ht="15.75">
      <c r="A1" s="1" t="s">
        <v>46</v>
      </c>
      <c r="B1" s="2"/>
      <c r="C1" s="1"/>
      <c r="D1" s="1"/>
      <c r="E1" s="1"/>
      <c r="F1" s="1"/>
      <c r="G1" s="1"/>
    </row>
    <row r="2" spans="1:7" ht="15.75">
      <c r="A2" s="1"/>
      <c r="B2" s="2"/>
      <c r="C2" s="2"/>
      <c r="D2" s="2"/>
      <c r="E2" s="2"/>
      <c r="F2" s="1"/>
      <c r="G2" s="1"/>
    </row>
    <row r="3" spans="1:7" ht="15.75">
      <c r="A3" s="101" t="s">
        <v>76</v>
      </c>
      <c r="B3" s="101"/>
      <c r="C3" s="101"/>
      <c r="D3" s="101"/>
      <c r="E3" s="101"/>
      <c r="F3" s="101"/>
      <c r="G3" s="101"/>
    </row>
    <row r="4" spans="1:7" ht="15.75">
      <c r="A4" s="4"/>
      <c r="B4" s="1"/>
      <c r="C4" s="2"/>
      <c r="D4" s="2"/>
      <c r="E4" s="2"/>
      <c r="F4" s="1"/>
      <c r="G4" s="1"/>
    </row>
    <row r="5" spans="1:7" ht="15.75">
      <c r="A5" s="1" t="s">
        <v>1</v>
      </c>
      <c r="B5" s="2"/>
      <c r="C5" s="1"/>
      <c r="D5" s="1"/>
      <c r="E5" s="1"/>
      <c r="F5" s="1"/>
      <c r="G5" s="1"/>
    </row>
    <row r="6" spans="1:7" ht="15.75">
      <c r="A6" s="102"/>
      <c r="B6" s="102"/>
      <c r="C6" s="102"/>
      <c r="D6" s="102"/>
      <c r="E6" s="102"/>
      <c r="F6" s="102"/>
      <c r="G6" s="102"/>
    </row>
    <row r="8" spans="5:6" ht="12.75">
      <c r="E8" s="5" t="s">
        <v>3</v>
      </c>
      <c r="F8" s="5"/>
    </row>
    <row r="9" spans="1:7" ht="12.75">
      <c r="A9" s="5"/>
      <c r="B9" s="6"/>
      <c r="C9" s="6"/>
      <c r="D9" s="6"/>
      <c r="E9" s="6"/>
      <c r="F9" s="5"/>
      <c r="G9" s="6"/>
    </row>
    <row r="10" spans="1:7" ht="14.25" customHeight="1">
      <c r="A10" s="6" t="s">
        <v>4</v>
      </c>
      <c r="B10" s="7" t="s">
        <v>74</v>
      </c>
      <c r="C10" s="7" t="s">
        <v>59</v>
      </c>
      <c r="D10" s="8" t="s">
        <v>5</v>
      </c>
      <c r="E10" s="7" t="s">
        <v>74</v>
      </c>
      <c r="F10" s="7" t="s">
        <v>59</v>
      </c>
      <c r="G10" s="8" t="s">
        <v>5</v>
      </c>
    </row>
    <row r="11" spans="1:7" ht="12.75">
      <c r="A11" s="9" t="s">
        <v>6</v>
      </c>
      <c r="B11" s="10">
        <v>68308</v>
      </c>
      <c r="C11" s="10">
        <v>61080</v>
      </c>
      <c r="D11" s="11">
        <f>(+B11-C11)/C11*100</f>
        <v>11.83366077275704</v>
      </c>
      <c r="E11" s="10">
        <f>B11</f>
        <v>68308</v>
      </c>
      <c r="F11" s="10">
        <f>C11</f>
        <v>61080</v>
      </c>
      <c r="G11" s="11">
        <f>(+E11-F11)/F11*100</f>
        <v>11.83366077275704</v>
      </c>
    </row>
    <row r="12" spans="1:7" ht="12.75">
      <c r="A12" s="9" t="s">
        <v>7</v>
      </c>
      <c r="B12" s="10">
        <v>223482</v>
      </c>
      <c r="C12" s="10">
        <v>195384</v>
      </c>
      <c r="D12" s="11">
        <f>(+B12-C12)/C12*100</f>
        <v>14.380911435941531</v>
      </c>
      <c r="E12" s="10">
        <f>B12</f>
        <v>223482</v>
      </c>
      <c r="F12" s="10">
        <f>C12</f>
        <v>195384</v>
      </c>
      <c r="G12" s="11">
        <f>(+E12-F12)/F12*100</f>
        <v>14.380911435941531</v>
      </c>
    </row>
    <row r="13" spans="1:7" ht="12.75">
      <c r="A13" s="9" t="s">
        <v>8</v>
      </c>
      <c r="B13" s="12">
        <f>SUM(B11:B12)</f>
        <v>291790</v>
      </c>
      <c r="C13" s="12">
        <f>SUM(C11:C12)</f>
        <v>256464</v>
      </c>
      <c r="D13" s="13">
        <f>(+B13-C13)/C13*100</f>
        <v>13.774252916588683</v>
      </c>
      <c r="E13" s="12">
        <f>SUM(E11:E12)</f>
        <v>291790</v>
      </c>
      <c r="F13" s="12">
        <f>SUM(F11:F12)</f>
        <v>256464</v>
      </c>
      <c r="G13" s="13">
        <f>(+E13-F13)/F13*100</f>
        <v>13.774252916588683</v>
      </c>
    </row>
    <row r="14" spans="1:7" ht="12.75">
      <c r="A14" s="14"/>
      <c r="B14" s="15" t="s">
        <v>2</v>
      </c>
      <c r="C14" s="15" t="s">
        <v>2</v>
      </c>
      <c r="D14" s="16" t="s">
        <v>2</v>
      </c>
      <c r="E14" s="15" t="s">
        <v>2</v>
      </c>
      <c r="F14" s="15" t="s">
        <v>2</v>
      </c>
      <c r="G14" s="16" t="s">
        <v>2</v>
      </c>
    </row>
    <row r="15" spans="1:7" ht="12.75">
      <c r="A15" s="14"/>
      <c r="B15" s="10"/>
      <c r="C15" s="10"/>
      <c r="D15" s="16" t="s">
        <v>2</v>
      </c>
      <c r="E15" s="10"/>
      <c r="F15" s="10"/>
      <c r="G15" s="16" t="s">
        <v>2</v>
      </c>
    </row>
    <row r="16" spans="1:7" ht="14.25" customHeight="1">
      <c r="A16" s="6" t="s">
        <v>9</v>
      </c>
      <c r="B16" s="10"/>
      <c r="C16" s="10"/>
      <c r="D16" s="16" t="s">
        <v>2</v>
      </c>
      <c r="E16" s="10"/>
      <c r="F16" s="10"/>
      <c r="G16" s="16" t="s">
        <v>2</v>
      </c>
    </row>
    <row r="17" spans="1:7" ht="12.75">
      <c r="A17" s="9" t="s">
        <v>6</v>
      </c>
      <c r="B17" s="10">
        <v>9589</v>
      </c>
      <c r="C17" s="10">
        <v>8480</v>
      </c>
      <c r="D17" s="11">
        <f>(+B17-C17)/C17*100</f>
        <v>13.077830188679245</v>
      </c>
      <c r="E17" s="10">
        <f>B17</f>
        <v>9589</v>
      </c>
      <c r="F17" s="10">
        <f>C17</f>
        <v>8480</v>
      </c>
      <c r="G17" s="11">
        <f>(+E17-F17)/F17*100</f>
        <v>13.077830188679245</v>
      </c>
    </row>
    <row r="18" spans="1:7" ht="12.75">
      <c r="A18" s="9" t="s">
        <v>7</v>
      </c>
      <c r="B18" s="10">
        <v>58427</v>
      </c>
      <c r="C18" s="10">
        <v>56546</v>
      </c>
      <c r="D18" s="11">
        <f>(+B18-C18)/C18*100</f>
        <v>3.3264952428111623</v>
      </c>
      <c r="E18" s="10">
        <f>B18</f>
        <v>58427</v>
      </c>
      <c r="F18" s="10">
        <f>C18</f>
        <v>56546</v>
      </c>
      <c r="G18" s="11">
        <f>(+E18-F18)/F18*100</f>
        <v>3.3264952428111623</v>
      </c>
    </row>
    <row r="19" spans="1:7" ht="12.75">
      <c r="A19" s="9" t="s">
        <v>8</v>
      </c>
      <c r="B19" s="12">
        <f>SUM(B17:B18)</f>
        <v>68016</v>
      </c>
      <c r="C19" s="12">
        <f>SUM(C17:C18)</f>
        <v>65026</v>
      </c>
      <c r="D19" s="13">
        <f>(+B19-C19)/C19*100</f>
        <v>4.598160735705718</v>
      </c>
      <c r="E19" s="12">
        <f>SUM(E17:E18)</f>
        <v>68016</v>
      </c>
      <c r="F19" s="12">
        <f>SUM(F17:F18)</f>
        <v>65026</v>
      </c>
      <c r="G19" s="13">
        <f>(+E19-F19)/F19*100</f>
        <v>4.598160735705718</v>
      </c>
    </row>
    <row r="20" spans="1:7" ht="12.75">
      <c r="A20" s="17" t="s">
        <v>2</v>
      </c>
      <c r="B20" s="10"/>
      <c r="C20" s="10"/>
      <c r="D20" s="16" t="s">
        <v>2</v>
      </c>
      <c r="E20" s="10"/>
      <c r="F20" s="10"/>
      <c r="G20" s="16" t="s">
        <v>2</v>
      </c>
    </row>
    <row r="21" spans="1:7" ht="12.75">
      <c r="A21" s="14"/>
      <c r="B21" s="10"/>
      <c r="C21" s="10"/>
      <c r="D21" s="16" t="s">
        <v>2</v>
      </c>
      <c r="E21" s="10"/>
      <c r="F21" s="10"/>
      <c r="G21" s="16" t="s">
        <v>2</v>
      </c>
    </row>
    <row r="22" spans="1:7" ht="15" customHeight="1">
      <c r="A22" s="6" t="s">
        <v>10</v>
      </c>
      <c r="B22" s="10"/>
      <c r="C22" s="10"/>
      <c r="D22" s="16" t="s">
        <v>2</v>
      </c>
      <c r="E22" s="10"/>
      <c r="F22" s="10"/>
      <c r="G22" s="16" t="s">
        <v>2</v>
      </c>
    </row>
    <row r="23" spans="1:7" ht="12.75">
      <c r="A23" s="9" t="s">
        <v>6</v>
      </c>
      <c r="B23" s="10">
        <v>11510</v>
      </c>
      <c r="C23" s="10">
        <v>11779</v>
      </c>
      <c r="D23" s="11">
        <f>(+B23-C23)/C23*100</f>
        <v>-2.283725273792342</v>
      </c>
      <c r="E23" s="10">
        <f>B23</f>
        <v>11510</v>
      </c>
      <c r="F23" s="10">
        <f>C23</f>
        <v>11779</v>
      </c>
      <c r="G23" s="11">
        <f>(+E23-F23)/F23*100</f>
        <v>-2.283725273792342</v>
      </c>
    </row>
    <row r="24" spans="1:7" ht="12.75">
      <c r="A24" s="9" t="s">
        <v>7</v>
      </c>
      <c r="B24" s="10">
        <v>160191</v>
      </c>
      <c r="C24" s="10">
        <v>154110</v>
      </c>
      <c r="D24" s="11">
        <f>(+B24-C24)/C24*100</f>
        <v>3.9458828109791706</v>
      </c>
      <c r="E24" s="10">
        <f>B24</f>
        <v>160191</v>
      </c>
      <c r="F24" s="10">
        <f>C24</f>
        <v>154110</v>
      </c>
      <c r="G24" s="11">
        <f>(+E24-F24)/F24*100</f>
        <v>3.9458828109791706</v>
      </c>
    </row>
    <row r="25" spans="1:7" ht="12.75">
      <c r="A25" s="9" t="s">
        <v>8</v>
      </c>
      <c r="B25" s="12">
        <f>SUM(B23:B24)</f>
        <v>171701</v>
      </c>
      <c r="C25" s="12">
        <f>SUM(C23:C24)</f>
        <v>165889</v>
      </c>
      <c r="D25" s="13">
        <f>(+B25-C25)/C25*100</f>
        <v>3.5035475528817464</v>
      </c>
      <c r="E25" s="12">
        <f>SUM(E23:E24)</f>
        <v>171701</v>
      </c>
      <c r="F25" s="12">
        <f>SUM(F23:F24)</f>
        <v>165889</v>
      </c>
      <c r="G25" s="13">
        <f>(+E25-F25)/F25*100</f>
        <v>3.5035475528817464</v>
      </c>
    </row>
    <row r="26" spans="1:7" ht="12.75">
      <c r="A26" s="14"/>
      <c r="B26" s="10"/>
      <c r="C26" s="10"/>
      <c r="D26" s="16" t="s">
        <v>2</v>
      </c>
      <c r="E26" s="10"/>
      <c r="F26" s="10"/>
      <c r="G26" s="16" t="s">
        <v>2</v>
      </c>
    </row>
    <row r="27" spans="1:7" ht="12.75">
      <c r="A27" s="14"/>
      <c r="B27" s="10"/>
      <c r="C27" s="10"/>
      <c r="D27" s="16" t="s">
        <v>2</v>
      </c>
      <c r="E27" s="10"/>
      <c r="F27" s="10"/>
      <c r="G27" s="16" t="s">
        <v>2</v>
      </c>
    </row>
    <row r="28" spans="1:7" ht="12.75">
      <c r="A28" s="6" t="s">
        <v>11</v>
      </c>
      <c r="B28" s="10"/>
      <c r="C28" s="10"/>
      <c r="D28" s="16" t="s">
        <v>2</v>
      </c>
      <c r="E28" s="10"/>
      <c r="F28" s="10"/>
      <c r="G28" s="16" t="s">
        <v>2</v>
      </c>
    </row>
    <row r="29" spans="1:7" ht="12.75">
      <c r="A29" s="9" t="s">
        <v>6</v>
      </c>
      <c r="B29" s="10">
        <f>SUM(B11+B17+B23)</f>
        <v>89407</v>
      </c>
      <c r="C29" s="10">
        <f>SUM(C11+C17+C23)</f>
        <v>81339</v>
      </c>
      <c r="D29" s="11">
        <f>(+B29-C29)/C29*100</f>
        <v>9.918981054598655</v>
      </c>
      <c r="E29" s="10">
        <f>SUM(E11+E17+E23)</f>
        <v>89407</v>
      </c>
      <c r="F29" s="10">
        <f>SUM(F11+F17+F23)</f>
        <v>81339</v>
      </c>
      <c r="G29" s="11">
        <f>(+E29-F29)/F29*100</f>
        <v>9.918981054598655</v>
      </c>
    </row>
    <row r="30" spans="1:7" ht="12.75">
      <c r="A30" s="9" t="s">
        <v>7</v>
      </c>
      <c r="B30" s="10">
        <f>SUM(B12+B18+B24)</f>
        <v>442100</v>
      </c>
      <c r="C30" s="10">
        <f>SUM(C12+C18+C24)</f>
        <v>406040</v>
      </c>
      <c r="D30" s="11">
        <f>(+B30-C30)/C30*100</f>
        <v>8.880898433651858</v>
      </c>
      <c r="E30" s="10">
        <f>SUM(E12+E18+E24)</f>
        <v>442100</v>
      </c>
      <c r="F30" s="10">
        <f>SUM(F12+F18+F24)</f>
        <v>406040</v>
      </c>
      <c r="G30" s="11">
        <f>(+E30-F30)/F30*100</f>
        <v>8.880898433651858</v>
      </c>
    </row>
    <row r="31" spans="1:7" ht="12.75">
      <c r="A31" s="18" t="s">
        <v>8</v>
      </c>
      <c r="B31" s="19">
        <f>SUM(B29:B30)</f>
        <v>531507</v>
      </c>
      <c r="C31" s="19">
        <f>SUM(C29:C30)</f>
        <v>487379</v>
      </c>
      <c r="D31" s="20">
        <f>(+B31-C31)/C31*100</f>
        <v>9.054144721048711</v>
      </c>
      <c r="E31" s="19">
        <f>SUM(E29:E30)</f>
        <v>531507</v>
      </c>
      <c r="F31" s="19">
        <f>SUM(F29:F30)</f>
        <v>487379</v>
      </c>
      <c r="G31" s="21">
        <f>(+E31-F31)/F31*100</f>
        <v>9.054144721048711</v>
      </c>
    </row>
    <row r="32" spans="2:7" ht="12.75">
      <c r="B32" s="22"/>
      <c r="C32" s="22"/>
      <c r="D32" s="16" t="s">
        <v>2</v>
      </c>
      <c r="E32" s="10"/>
      <c r="F32" s="10"/>
      <c r="G32" s="22"/>
    </row>
    <row r="33" spans="1:7" ht="14.25">
      <c r="A33" s="97"/>
      <c r="B33" s="23"/>
      <c r="C33" s="23"/>
      <c r="D33" s="23"/>
      <c r="E33" s="23"/>
      <c r="F33" s="23"/>
      <c r="G33" s="23"/>
    </row>
    <row r="34" spans="1:7" ht="12.75">
      <c r="A34" s="96" t="s">
        <v>57</v>
      </c>
      <c r="B34" s="22"/>
      <c r="C34" s="22"/>
      <c r="D34" s="22"/>
      <c r="E34" s="22"/>
      <c r="F34" s="22"/>
      <c r="G34" s="22"/>
    </row>
    <row r="35" spans="1:7" ht="12.75">
      <c r="A35" s="96" t="s">
        <v>54</v>
      </c>
      <c r="B35" s="22"/>
      <c r="C35" s="22"/>
      <c r="D35" s="22"/>
      <c r="E35" s="22"/>
      <c r="F35" s="22"/>
      <c r="G35" s="22"/>
    </row>
    <row r="36" spans="1:7" ht="12.75">
      <c r="A36" s="96" t="s">
        <v>55</v>
      </c>
      <c r="B36" s="22"/>
      <c r="C36" s="22"/>
      <c r="D36" s="22"/>
      <c r="E36" s="22"/>
      <c r="F36" s="22"/>
      <c r="G36" s="22"/>
    </row>
    <row r="37" spans="1:7" ht="12.75">
      <c r="A37" s="96" t="s">
        <v>56</v>
      </c>
      <c r="B37" s="22"/>
      <c r="C37" s="22"/>
      <c r="D37" s="22"/>
      <c r="E37" s="22"/>
      <c r="F37" s="22"/>
      <c r="G37" s="22"/>
    </row>
    <row r="38" spans="1:7" ht="12" customHeight="1">
      <c r="A38" s="22"/>
      <c r="B38" s="22"/>
      <c r="C38" s="22"/>
      <c r="D38" s="22"/>
      <c r="E38" s="22"/>
      <c r="F38" s="22"/>
      <c r="G38" s="22"/>
    </row>
    <row r="39" spans="1:7" s="25" customFormat="1" ht="12.75">
      <c r="A39" s="24" t="s">
        <v>12</v>
      </c>
      <c r="B39" s="24"/>
      <c r="C39" s="24"/>
      <c r="D39" s="24"/>
      <c r="E39" s="24"/>
      <c r="F39" s="24"/>
      <c r="G39" s="24"/>
    </row>
    <row r="40" spans="1:7" ht="15.75" customHeight="1">
      <c r="A40" s="26"/>
      <c r="B40" s="24"/>
      <c r="C40" s="24"/>
      <c r="D40" s="24"/>
      <c r="E40" s="24"/>
      <c r="F40" s="24"/>
      <c r="G40" s="24"/>
    </row>
    <row r="41" spans="1:7" ht="18" customHeight="1">
      <c r="A41" s="24"/>
      <c r="B41" s="24"/>
      <c r="C41" s="24"/>
      <c r="D41" s="24"/>
      <c r="E41" s="24"/>
      <c r="F41" s="24"/>
      <c r="G41" s="24"/>
    </row>
    <row r="42" spans="1:7" ht="15.75" customHeight="1">
      <c r="A42" s="24"/>
      <c r="B42" s="24"/>
      <c r="C42" s="24"/>
      <c r="D42" s="24"/>
      <c r="E42" s="24"/>
      <c r="F42" s="24"/>
      <c r="G42" s="24"/>
    </row>
    <row r="43" spans="1:7" ht="15.75" customHeight="1">
      <c r="A43" s="24"/>
      <c r="B43" s="24"/>
      <c r="C43" s="24"/>
      <c r="D43" s="24"/>
      <c r="E43" s="24"/>
      <c r="F43" s="24"/>
      <c r="G43" s="24"/>
    </row>
    <row r="44" spans="1:7" ht="15.75" customHeight="1">
      <c r="A44" s="24"/>
      <c r="B44" s="24"/>
      <c r="C44" s="24"/>
      <c r="D44" s="24"/>
      <c r="E44" s="24"/>
      <c r="F44" s="24"/>
      <c r="G44" s="24"/>
    </row>
    <row r="45" spans="1:7" ht="18" customHeight="1">
      <c r="A45" s="24"/>
      <c r="B45" s="24"/>
      <c r="C45" s="24"/>
      <c r="D45" s="24"/>
      <c r="E45" s="24"/>
      <c r="F45" s="24"/>
      <c r="G45" s="24"/>
    </row>
    <row r="46" spans="1:7" ht="18" customHeight="1">
      <c r="A46" s="24"/>
      <c r="B46" s="24"/>
      <c r="C46" s="24"/>
      <c r="D46" s="24"/>
      <c r="E46" s="24"/>
      <c r="F46" s="24"/>
      <c r="G46" s="24"/>
    </row>
    <row r="47" spans="1:7" ht="18" customHeight="1">
      <c r="A47" s="24"/>
      <c r="B47" s="24"/>
      <c r="C47" s="24"/>
      <c r="D47" s="24"/>
      <c r="E47" s="24"/>
      <c r="F47" s="24"/>
      <c r="G47" s="24"/>
    </row>
    <row r="48" spans="1:7" ht="18" customHeight="1">
      <c r="A48" s="24"/>
      <c r="B48" s="24"/>
      <c r="C48" s="24"/>
      <c r="D48" s="24"/>
      <c r="E48" s="24"/>
      <c r="F48" s="24"/>
      <c r="G48" s="24"/>
    </row>
    <row r="49" spans="1:7" ht="15.75" customHeight="1">
      <c r="A49" s="24"/>
      <c r="B49" s="24"/>
      <c r="C49" s="24"/>
      <c r="D49" s="24"/>
      <c r="E49" s="24"/>
      <c r="F49" s="24"/>
      <c r="G49" s="24"/>
    </row>
    <row r="50" spans="1:7" ht="16.5" customHeight="1">
      <c r="A50" s="27" t="s">
        <v>13</v>
      </c>
      <c r="B50" s="27"/>
      <c r="C50" s="28"/>
      <c r="D50" s="27"/>
      <c r="E50" s="27"/>
      <c r="F50" s="27"/>
      <c r="G50" s="27"/>
    </row>
    <row r="51" spans="1:7" ht="15.75">
      <c r="A51" s="27" t="s">
        <v>14</v>
      </c>
      <c r="B51" s="27"/>
      <c r="C51" s="28"/>
      <c r="D51" s="27"/>
      <c r="E51" s="27"/>
      <c r="F51" s="27"/>
      <c r="G51" s="27"/>
    </row>
    <row r="52" spans="1:7" ht="15.75">
      <c r="A52" s="3" t="s">
        <v>75</v>
      </c>
      <c r="B52" s="28"/>
      <c r="C52" s="28"/>
      <c r="D52" s="27"/>
      <c r="E52" s="27"/>
      <c r="F52" s="27"/>
      <c r="G52" s="27"/>
    </row>
    <row r="53" spans="1:7" ht="12.75">
      <c r="A53" s="24"/>
      <c r="B53" s="24"/>
      <c r="C53" s="24"/>
      <c r="D53" s="24"/>
      <c r="E53" s="24"/>
      <c r="F53" s="24"/>
      <c r="G53" s="24"/>
    </row>
    <row r="54" spans="1:7" ht="12.75">
      <c r="A54" s="22"/>
      <c r="B54" s="22"/>
      <c r="C54" s="17"/>
      <c r="D54" s="17"/>
      <c r="E54" s="99" t="s">
        <v>15</v>
      </c>
      <c r="F54" s="99"/>
      <c r="G54" s="5"/>
    </row>
    <row r="55" spans="1:7" ht="12.75">
      <c r="A55" s="14" t="s">
        <v>16</v>
      </c>
      <c r="B55" s="29" t="s">
        <v>74</v>
      </c>
      <c r="C55" s="29" t="s">
        <v>59</v>
      </c>
      <c r="D55" s="9" t="s">
        <v>17</v>
      </c>
      <c r="E55" s="29" t="s">
        <v>74</v>
      </c>
      <c r="F55" s="29" t="s">
        <v>59</v>
      </c>
      <c r="G55" s="9" t="s">
        <v>17</v>
      </c>
    </row>
    <row r="56" spans="1:7" ht="12.75">
      <c r="A56" s="14"/>
      <c r="B56" s="29"/>
      <c r="C56" s="29"/>
      <c r="D56" s="9"/>
      <c r="E56" s="29"/>
      <c r="F56" s="29"/>
      <c r="G56" s="9"/>
    </row>
    <row r="57" spans="1:7" ht="12.75">
      <c r="A57" s="17" t="s">
        <v>4</v>
      </c>
      <c r="B57" s="12">
        <f>B58+B59</f>
        <v>68308</v>
      </c>
      <c r="C57" s="12">
        <f>C58+C59</f>
        <v>61080</v>
      </c>
      <c r="D57" s="13">
        <f>(+B57-C57)/C57*100</f>
        <v>11.83366077275704</v>
      </c>
      <c r="E57" s="12">
        <f>E58+E59</f>
        <v>68308</v>
      </c>
      <c r="F57" s="12">
        <f>F58+F59</f>
        <v>61080</v>
      </c>
      <c r="G57" s="13">
        <f>(+E57-F57)/F57*100</f>
        <v>11.83366077275704</v>
      </c>
    </row>
    <row r="58" spans="1:7" ht="12.75">
      <c r="A58" s="14" t="s">
        <v>18</v>
      </c>
      <c r="B58" s="10">
        <v>68308</v>
      </c>
      <c r="C58" s="10">
        <v>61080</v>
      </c>
      <c r="D58" s="11">
        <f>(+B58-C58)/C58*100</f>
        <v>11.83366077275704</v>
      </c>
      <c r="E58" s="30">
        <f>B58</f>
        <v>68308</v>
      </c>
      <c r="F58" s="30">
        <f>C58</f>
        <v>61080</v>
      </c>
      <c r="G58" s="11">
        <f>(+E58-F58)/F58*100</f>
        <v>11.83366077275704</v>
      </c>
    </row>
    <row r="59" spans="1:7" ht="12.75">
      <c r="A59" s="14" t="s">
        <v>19</v>
      </c>
      <c r="B59" s="10">
        <v>0</v>
      </c>
      <c r="C59" s="10">
        <v>0</v>
      </c>
      <c r="D59" s="11">
        <v>0</v>
      </c>
      <c r="E59" s="30">
        <f>B59</f>
        <v>0</v>
      </c>
      <c r="F59" s="30">
        <f>C59</f>
        <v>0</v>
      </c>
      <c r="G59" s="11">
        <v>0</v>
      </c>
    </row>
    <row r="60" spans="1:7" ht="12.75">
      <c r="A60" s="14"/>
      <c r="B60" s="32"/>
      <c r="C60" s="32"/>
      <c r="D60" s="9"/>
      <c r="E60" s="32"/>
      <c r="F60" s="32"/>
      <c r="G60" s="9"/>
    </row>
    <row r="61" spans="1:7" ht="12.75">
      <c r="A61" s="17" t="s">
        <v>9</v>
      </c>
      <c r="B61" s="12">
        <f>B62+B63</f>
        <v>9589</v>
      </c>
      <c r="C61" s="12">
        <f>C62+C63</f>
        <v>8480</v>
      </c>
      <c r="D61" s="33">
        <f>(+B61-C61)/C61*100</f>
        <v>13.077830188679245</v>
      </c>
      <c r="E61" s="12">
        <f>E62+E63</f>
        <v>9589</v>
      </c>
      <c r="F61" s="12">
        <f>F62+F63</f>
        <v>8480</v>
      </c>
      <c r="G61" s="13">
        <f>(+E61-F61)/F61*100</f>
        <v>13.077830188679245</v>
      </c>
    </row>
    <row r="62" spans="1:7" ht="12.75">
      <c r="A62" s="34" t="s">
        <v>20</v>
      </c>
      <c r="B62" s="10">
        <v>9589</v>
      </c>
      <c r="C62" s="10">
        <v>8449</v>
      </c>
      <c r="D62" s="11">
        <f>(+B62-C62)/C62*100</f>
        <v>13.492721032074803</v>
      </c>
      <c r="E62" s="30">
        <f>B62</f>
        <v>9589</v>
      </c>
      <c r="F62" s="30">
        <f>C62</f>
        <v>8449</v>
      </c>
      <c r="G62" s="11">
        <f>(+E62-F62)/F62*100</f>
        <v>13.492721032074803</v>
      </c>
    </row>
    <row r="63" spans="1:7" ht="12.75">
      <c r="A63" s="34" t="s">
        <v>21</v>
      </c>
      <c r="B63" s="31">
        <v>0</v>
      </c>
      <c r="C63" s="31">
        <v>31</v>
      </c>
      <c r="D63" s="11">
        <f>(+B63-C63)/C63*100</f>
        <v>-100</v>
      </c>
      <c r="E63" s="30">
        <f>B63</f>
        <v>0</v>
      </c>
      <c r="F63" s="30">
        <f>C63</f>
        <v>31</v>
      </c>
      <c r="G63" s="11">
        <f>(+E63-F63)/F63*100</f>
        <v>-100</v>
      </c>
    </row>
    <row r="64" spans="1:7" ht="12.75">
      <c r="A64" s="14"/>
      <c r="B64" s="32"/>
      <c r="C64" s="32"/>
      <c r="D64" s="9"/>
      <c r="E64" s="32"/>
      <c r="F64" s="32"/>
      <c r="G64" s="9"/>
    </row>
    <row r="65" spans="1:7" ht="12.75">
      <c r="A65" s="14" t="s">
        <v>22</v>
      </c>
      <c r="B65" s="35">
        <f>B67+B73+B78+B82+B83+B84+B86+B91+B92+B93+B94</f>
        <v>11510</v>
      </c>
      <c r="C65" s="35">
        <f>C67+C73+C78+C82+C83+C84+C86+C91+C92+C93+C94</f>
        <v>11779</v>
      </c>
      <c r="D65" s="13">
        <f>(+B65-C65)/C65*100</f>
        <v>-2.283725273792342</v>
      </c>
      <c r="E65" s="35">
        <f>E67+E73+E78+E82+E83+E84+E86+E91+E92+E93+E94</f>
        <v>11510</v>
      </c>
      <c r="F65" s="35">
        <f>F67+F73+F78+F82+F83+F84+F86+F91+F92+F93+F94</f>
        <v>11779</v>
      </c>
      <c r="G65" s="13">
        <f>(+E65-F65)/F65*100</f>
        <v>-2.283725273792342</v>
      </c>
    </row>
    <row r="66" spans="1:7" ht="12.75">
      <c r="A66" s="14"/>
      <c r="B66" s="35"/>
      <c r="C66" s="35"/>
      <c r="D66" s="13"/>
      <c r="E66" s="35"/>
      <c r="F66" s="35"/>
      <c r="G66" s="11"/>
    </row>
    <row r="67" spans="1:7" ht="12.75">
      <c r="A67" s="17" t="s">
        <v>23</v>
      </c>
      <c r="B67" s="36">
        <f>SUM(B68:B71)</f>
        <v>3494</v>
      </c>
      <c r="C67" s="36">
        <f>SUM(C68:C71)</f>
        <v>3730</v>
      </c>
      <c r="D67" s="13">
        <f>(+B67-C67)/C67*100</f>
        <v>-6.327077747989277</v>
      </c>
      <c r="E67" s="36">
        <f>SUM(E68:E71)</f>
        <v>3494</v>
      </c>
      <c r="F67" s="36">
        <f>SUM(F68:F71)</f>
        <v>3730</v>
      </c>
      <c r="G67" s="13">
        <f>(+E67-F67)/F67*100</f>
        <v>-6.327077747989277</v>
      </c>
    </row>
    <row r="68" spans="1:7" ht="12.75">
      <c r="A68" s="34" t="s">
        <v>24</v>
      </c>
      <c r="B68" s="10">
        <v>2600</v>
      </c>
      <c r="C68" s="10">
        <v>2729</v>
      </c>
      <c r="D68" s="11">
        <f>(+B68-C68)/C68*100</f>
        <v>-4.727006229388054</v>
      </c>
      <c r="E68" s="30">
        <f aca="true" t="shared" si="0" ref="E68:F71">B68</f>
        <v>2600</v>
      </c>
      <c r="F68" s="30">
        <f t="shared" si="0"/>
        <v>2729</v>
      </c>
      <c r="G68" s="11">
        <f>(+E68-F68)/F68*100</f>
        <v>-4.727006229388054</v>
      </c>
    </row>
    <row r="69" spans="1:7" ht="12.75">
      <c r="A69" s="34" t="s">
        <v>25</v>
      </c>
      <c r="B69" s="10">
        <v>833</v>
      </c>
      <c r="C69" s="10">
        <v>933</v>
      </c>
      <c r="D69" s="11">
        <f>(+B69-C69)/C69*100</f>
        <v>-10.718113612004288</v>
      </c>
      <c r="E69" s="30">
        <f t="shared" si="0"/>
        <v>833</v>
      </c>
      <c r="F69" s="30">
        <f t="shared" si="0"/>
        <v>933</v>
      </c>
      <c r="G69" s="11">
        <f>(+E69-F69)/F69*100</f>
        <v>-10.718113612004288</v>
      </c>
    </row>
    <row r="70" spans="1:7" ht="12.75">
      <c r="A70" s="34" t="s">
        <v>58</v>
      </c>
      <c r="B70" s="10">
        <v>39</v>
      </c>
      <c r="C70" s="10">
        <v>28</v>
      </c>
      <c r="D70" s="11">
        <f>(+B70-C70)/C70*100</f>
        <v>39.285714285714285</v>
      </c>
      <c r="E70" s="30">
        <f t="shared" si="0"/>
        <v>39</v>
      </c>
      <c r="F70" s="30">
        <f t="shared" si="0"/>
        <v>28</v>
      </c>
      <c r="G70" s="11">
        <f>(+E70-F70)/F70*100</f>
        <v>39.285714285714285</v>
      </c>
    </row>
    <row r="71" spans="1:7" ht="12.75">
      <c r="A71" s="34" t="s">
        <v>26</v>
      </c>
      <c r="B71" s="10">
        <v>22</v>
      </c>
      <c r="C71" s="10">
        <v>40</v>
      </c>
      <c r="D71" s="11">
        <f>(+B71-C71)/C71*100</f>
        <v>-45</v>
      </c>
      <c r="E71" s="30">
        <f t="shared" si="0"/>
        <v>22</v>
      </c>
      <c r="F71" s="30">
        <f t="shared" si="0"/>
        <v>40</v>
      </c>
      <c r="G71" s="11">
        <f>(+E71-F71)/F71*100</f>
        <v>-45</v>
      </c>
    </row>
    <row r="72" spans="1:7" ht="12.75">
      <c r="A72" s="34"/>
      <c r="B72" s="10"/>
      <c r="C72" s="10"/>
      <c r="D72" s="11"/>
      <c r="E72" s="10"/>
      <c r="F72" s="10"/>
      <c r="G72" s="11"/>
    </row>
    <row r="73" spans="1:7" ht="12.75">
      <c r="A73" s="17" t="s">
        <v>27</v>
      </c>
      <c r="B73" s="12">
        <f>SUM(B74:B76)</f>
        <v>542</v>
      </c>
      <c r="C73" s="12">
        <f>SUM(C74:C76)</f>
        <v>469</v>
      </c>
      <c r="D73" s="13">
        <f>(+B73-C73)/C73*100</f>
        <v>15.56503198294243</v>
      </c>
      <c r="E73" s="12">
        <f>SUM(E74:E76)</f>
        <v>542</v>
      </c>
      <c r="F73" s="12">
        <f>SUM(F74:F76)</f>
        <v>469</v>
      </c>
      <c r="G73" s="13">
        <f>(+E73-F73)/F73*100</f>
        <v>15.56503198294243</v>
      </c>
    </row>
    <row r="74" spans="1:7" ht="12.75">
      <c r="A74" s="34" t="s">
        <v>28</v>
      </c>
      <c r="B74" s="10">
        <v>183</v>
      </c>
      <c r="C74" s="10">
        <v>265</v>
      </c>
      <c r="D74" s="11">
        <f>(+B74-C74)/C74*100</f>
        <v>-30.943396226415093</v>
      </c>
      <c r="E74" s="30">
        <f aca="true" t="shared" si="1" ref="E74:F76">B74</f>
        <v>183</v>
      </c>
      <c r="F74" s="30">
        <f t="shared" si="1"/>
        <v>265</v>
      </c>
      <c r="G74" s="11">
        <f>(+E74-F74)/F74*100</f>
        <v>-30.943396226415093</v>
      </c>
    </row>
    <row r="75" spans="1:7" ht="12.75">
      <c r="A75" s="34" t="s">
        <v>29</v>
      </c>
      <c r="B75" s="10">
        <v>266</v>
      </c>
      <c r="C75" s="10">
        <v>153</v>
      </c>
      <c r="D75" s="11">
        <f>(+B75-C75)/C75*100</f>
        <v>73.8562091503268</v>
      </c>
      <c r="E75" s="30">
        <f t="shared" si="1"/>
        <v>266</v>
      </c>
      <c r="F75" s="30">
        <f t="shared" si="1"/>
        <v>153</v>
      </c>
      <c r="G75" s="11">
        <f>(+E75-F75)/F75*100</f>
        <v>73.8562091503268</v>
      </c>
    </row>
    <row r="76" spans="1:7" ht="12.75">
      <c r="A76" s="34" t="s">
        <v>30</v>
      </c>
      <c r="B76" s="10">
        <v>93</v>
      </c>
      <c r="C76" s="10">
        <v>51</v>
      </c>
      <c r="D76" s="11">
        <f>(+B76-C76)/C76*100</f>
        <v>82.35294117647058</v>
      </c>
      <c r="E76" s="30">
        <f t="shared" si="1"/>
        <v>93</v>
      </c>
      <c r="F76" s="30">
        <f t="shared" si="1"/>
        <v>51</v>
      </c>
      <c r="G76" s="11">
        <f>(+E76-F76)/F76*100</f>
        <v>82.35294117647058</v>
      </c>
    </row>
    <row r="77" spans="1:7" ht="12.75">
      <c r="A77" s="34"/>
      <c r="B77" s="10"/>
      <c r="C77" s="10"/>
      <c r="D77" s="11"/>
      <c r="E77" s="10"/>
      <c r="F77" s="10"/>
      <c r="G77" s="11"/>
    </row>
    <row r="78" spans="1:7" ht="12.75">
      <c r="A78" s="17" t="s">
        <v>31</v>
      </c>
      <c r="B78" s="12">
        <f>SUM(B79:B80)</f>
        <v>691</v>
      </c>
      <c r="C78" s="12">
        <f>SUM(C79:C80)</f>
        <v>546</v>
      </c>
      <c r="D78" s="13">
        <f>(+B78-C78)/C78*100</f>
        <v>26.55677655677656</v>
      </c>
      <c r="E78" s="12">
        <f>SUM(E79:E80)</f>
        <v>691</v>
      </c>
      <c r="F78" s="12">
        <f>SUM(F79:F80)</f>
        <v>546</v>
      </c>
      <c r="G78" s="13">
        <f>(+E78-F78)/F78*100</f>
        <v>26.55677655677656</v>
      </c>
    </row>
    <row r="79" spans="1:7" ht="12.75">
      <c r="A79" s="34" t="s">
        <v>32</v>
      </c>
      <c r="B79" s="10">
        <v>438</v>
      </c>
      <c r="C79" s="10">
        <v>257</v>
      </c>
      <c r="D79" s="11">
        <f>(+B79-C79)/C79*100</f>
        <v>70.42801556420234</v>
      </c>
      <c r="E79" s="30">
        <f>B79</f>
        <v>438</v>
      </c>
      <c r="F79" s="30">
        <f>C79</f>
        <v>257</v>
      </c>
      <c r="G79" s="11">
        <f>(+E79-F79)/F79*100</f>
        <v>70.42801556420234</v>
      </c>
    </row>
    <row r="80" spans="1:7" ht="12.75">
      <c r="A80" s="34" t="s">
        <v>33</v>
      </c>
      <c r="B80" s="10">
        <v>253</v>
      </c>
      <c r="C80" s="10">
        <v>289</v>
      </c>
      <c r="D80" s="11">
        <f>(+B80-C80)/C80*100</f>
        <v>-12.45674740484429</v>
      </c>
      <c r="E80" s="30">
        <f>B80</f>
        <v>253</v>
      </c>
      <c r="F80" s="30">
        <f>C80</f>
        <v>289</v>
      </c>
      <c r="G80" s="11">
        <f>(+E80-F80)/F80*100</f>
        <v>-12.45674740484429</v>
      </c>
    </row>
    <row r="81" spans="1:7" ht="12.75">
      <c r="A81" s="34"/>
      <c r="B81" s="10"/>
      <c r="C81" s="10"/>
      <c r="D81" s="11"/>
      <c r="E81" s="10"/>
      <c r="F81" s="10"/>
      <c r="G81" s="11"/>
    </row>
    <row r="82" spans="1:7" ht="12.75">
      <c r="A82" s="17" t="s">
        <v>34</v>
      </c>
      <c r="B82" s="12">
        <v>674</v>
      </c>
      <c r="C82" s="12">
        <v>802</v>
      </c>
      <c r="D82" s="13">
        <f>(+B82-C82)/C82*100</f>
        <v>-15.96009975062344</v>
      </c>
      <c r="E82" s="94">
        <f aca="true" t="shared" si="2" ref="E82:F84">B82</f>
        <v>674</v>
      </c>
      <c r="F82" s="94">
        <f t="shared" si="2"/>
        <v>802</v>
      </c>
      <c r="G82" s="13">
        <f>(+E82-F82)/F82*100</f>
        <v>-15.96009975062344</v>
      </c>
    </row>
    <row r="83" spans="1:7" ht="12.75">
      <c r="A83" s="17" t="s">
        <v>35</v>
      </c>
      <c r="B83" s="12">
        <v>336</v>
      </c>
      <c r="C83" s="12">
        <v>337</v>
      </c>
      <c r="D83" s="13">
        <f>(+B83-C83)/C83*100</f>
        <v>-0.2967359050445104</v>
      </c>
      <c r="E83" s="94">
        <f t="shared" si="2"/>
        <v>336</v>
      </c>
      <c r="F83" s="94">
        <f t="shared" si="2"/>
        <v>337</v>
      </c>
      <c r="G83" s="13">
        <f>(+E83-F83)/F83*100</f>
        <v>-0.2967359050445104</v>
      </c>
    </row>
    <row r="84" spans="1:7" ht="12.75">
      <c r="A84" s="17" t="s">
        <v>36</v>
      </c>
      <c r="B84" s="12">
        <v>60</v>
      </c>
      <c r="C84" s="12">
        <v>42</v>
      </c>
      <c r="D84" s="13">
        <f>(+B84-C84)/C84*100</f>
        <v>42.857142857142854</v>
      </c>
      <c r="E84" s="94">
        <f t="shared" si="2"/>
        <v>60</v>
      </c>
      <c r="F84" s="94">
        <f t="shared" si="2"/>
        <v>42</v>
      </c>
      <c r="G84" s="13">
        <f>(+E84-F84)/F84*100</f>
        <v>42.857142857142854</v>
      </c>
    </row>
    <row r="85" spans="1:7" ht="12.75">
      <c r="A85" s="17"/>
      <c r="B85" s="12"/>
      <c r="C85" s="12"/>
      <c r="D85" s="13"/>
      <c r="E85" s="12"/>
      <c r="F85" s="12"/>
      <c r="G85" s="13"/>
    </row>
    <row r="86" spans="1:7" ht="12.75">
      <c r="A86" s="17" t="s">
        <v>37</v>
      </c>
      <c r="B86" s="12">
        <f>SUM(B87:B89)</f>
        <v>2061</v>
      </c>
      <c r="C86" s="12">
        <f>SUM(C87:C89)</f>
        <v>2308</v>
      </c>
      <c r="D86" s="33">
        <f>(+B86-C86)/C86*100</f>
        <v>-10.701906412478337</v>
      </c>
      <c r="E86" s="12">
        <f>SUM(E87:E89)</f>
        <v>2061</v>
      </c>
      <c r="F86" s="12">
        <f>SUM(F87:F89)</f>
        <v>2308</v>
      </c>
      <c r="G86" s="13">
        <f>(+E86-F86)/F86*100</f>
        <v>-10.701906412478337</v>
      </c>
    </row>
    <row r="87" spans="1:7" ht="12.75">
      <c r="A87" s="34" t="s">
        <v>38</v>
      </c>
      <c r="B87" s="10">
        <v>356</v>
      </c>
      <c r="C87" s="10">
        <v>445</v>
      </c>
      <c r="D87" s="11">
        <f>(+B87-C87)/C87*100</f>
        <v>-20</v>
      </c>
      <c r="E87" s="30">
        <f aca="true" t="shared" si="3" ref="E87:F89">B87</f>
        <v>356</v>
      </c>
      <c r="F87" s="30">
        <f t="shared" si="3"/>
        <v>445</v>
      </c>
      <c r="G87" s="11">
        <f>(+E87-F87)/F87*100</f>
        <v>-20</v>
      </c>
    </row>
    <row r="88" spans="1:7" ht="12.75">
      <c r="A88" s="34" t="s">
        <v>39</v>
      </c>
      <c r="B88" s="10">
        <v>1579</v>
      </c>
      <c r="C88" s="10">
        <v>1792</v>
      </c>
      <c r="D88" s="11">
        <f>(+B88-C88)/C88*100</f>
        <v>-11.886160714285714</v>
      </c>
      <c r="E88" s="30">
        <f t="shared" si="3"/>
        <v>1579</v>
      </c>
      <c r="F88" s="30">
        <f t="shared" si="3"/>
        <v>1792</v>
      </c>
      <c r="G88" s="11">
        <f>(+E88-F88)/F88*100</f>
        <v>-11.886160714285714</v>
      </c>
    </row>
    <row r="89" spans="1:7" ht="12.75">
      <c r="A89" s="34" t="s">
        <v>40</v>
      </c>
      <c r="B89" s="10">
        <v>126</v>
      </c>
      <c r="C89" s="10">
        <v>71</v>
      </c>
      <c r="D89" s="11">
        <f>(+B89-C89)/C89*100</f>
        <v>77.46478873239437</v>
      </c>
      <c r="E89" s="30">
        <f t="shared" si="3"/>
        <v>126</v>
      </c>
      <c r="F89" s="30">
        <f t="shared" si="3"/>
        <v>71</v>
      </c>
      <c r="G89" s="11">
        <f>(+E89-F89)/F89*100</f>
        <v>77.46478873239437</v>
      </c>
    </row>
    <row r="90" spans="1:7" ht="12.75">
      <c r="A90" s="34"/>
      <c r="B90" s="10"/>
      <c r="C90" s="10"/>
      <c r="D90" s="11"/>
      <c r="E90" s="10"/>
      <c r="F90" s="10"/>
      <c r="G90" s="11"/>
    </row>
    <row r="91" spans="1:7" ht="12.75">
      <c r="A91" s="17" t="s">
        <v>41</v>
      </c>
      <c r="B91" s="12">
        <v>2098</v>
      </c>
      <c r="C91" s="12">
        <v>2043</v>
      </c>
      <c r="D91" s="13">
        <f>(+B91-C91)/C91*100</f>
        <v>2.692119432207538</v>
      </c>
      <c r="E91" s="94">
        <f aca="true" t="shared" si="4" ref="E91:F94">B91</f>
        <v>2098</v>
      </c>
      <c r="F91" s="94">
        <f t="shared" si="4"/>
        <v>2043</v>
      </c>
      <c r="G91" s="13">
        <f>(+E91-F91)/F91*100</f>
        <v>2.692119432207538</v>
      </c>
    </row>
    <row r="92" spans="1:7" ht="12.75">
      <c r="A92" s="17" t="s">
        <v>42</v>
      </c>
      <c r="B92" s="12">
        <v>29</v>
      </c>
      <c r="C92" s="12">
        <v>33</v>
      </c>
      <c r="D92" s="13">
        <f>(+B92-C92)/C92*100</f>
        <v>-12.121212121212121</v>
      </c>
      <c r="E92" s="94">
        <f t="shared" si="4"/>
        <v>29</v>
      </c>
      <c r="F92" s="94">
        <f t="shared" si="4"/>
        <v>33</v>
      </c>
      <c r="G92" s="13">
        <f>(+E92-F92)/F92*100</f>
        <v>-12.121212121212121</v>
      </c>
    </row>
    <row r="93" spans="1:7" ht="12.75">
      <c r="A93" s="17" t="s">
        <v>43</v>
      </c>
      <c r="B93" s="12">
        <v>96</v>
      </c>
      <c r="C93" s="12">
        <v>76</v>
      </c>
      <c r="D93" s="13">
        <f>(+B93-C93)/C93*100</f>
        <v>26.31578947368421</v>
      </c>
      <c r="E93" s="94">
        <f t="shared" si="4"/>
        <v>96</v>
      </c>
      <c r="F93" s="94">
        <f t="shared" si="4"/>
        <v>76</v>
      </c>
      <c r="G93" s="13">
        <f>(+E93-F93)/F93*100</f>
        <v>26.31578947368421</v>
      </c>
    </row>
    <row r="94" spans="1:7" ht="12.75">
      <c r="A94" s="17" t="s">
        <v>44</v>
      </c>
      <c r="B94" s="12">
        <v>1429</v>
      </c>
      <c r="C94" s="12">
        <v>1393</v>
      </c>
      <c r="D94" s="13">
        <f>(+B94-C94)/C94*100</f>
        <v>2.5843503230437905</v>
      </c>
      <c r="E94" s="94">
        <f t="shared" si="4"/>
        <v>1429</v>
      </c>
      <c r="F94" s="94">
        <f t="shared" si="4"/>
        <v>1393</v>
      </c>
      <c r="G94" s="13">
        <f>(+E94-F94)/F94*100</f>
        <v>2.5843503230437905</v>
      </c>
    </row>
    <row r="95" spans="1:7" ht="12.75">
      <c r="A95" s="14"/>
      <c r="B95" s="10"/>
      <c r="C95" s="10"/>
      <c r="D95" s="16"/>
      <c r="E95" s="10"/>
      <c r="F95" s="10"/>
      <c r="G95" s="16"/>
    </row>
    <row r="96" spans="1:7" ht="12.75">
      <c r="A96" s="17" t="s">
        <v>45</v>
      </c>
      <c r="B96" s="12">
        <f>SUM(B57+B61+B65)</f>
        <v>89407</v>
      </c>
      <c r="C96" s="12">
        <f>SUM(C57+C61+C65)</f>
        <v>81339</v>
      </c>
      <c r="D96" s="13">
        <f>(+B96-C96)/C96*100</f>
        <v>9.918981054598655</v>
      </c>
      <c r="E96" s="12">
        <f>SUM(E57+E61+E65)</f>
        <v>89407</v>
      </c>
      <c r="F96" s="12">
        <f>SUM(F57+F61+F65)</f>
        <v>81339</v>
      </c>
      <c r="G96" s="13">
        <f>(+E96-F96)/F96*100</f>
        <v>9.918981054598655</v>
      </c>
    </row>
    <row r="97" spans="1:7" ht="12.75">
      <c r="A97" s="100"/>
      <c r="B97" s="100"/>
      <c r="C97" s="100"/>
      <c r="D97" s="100"/>
      <c r="E97" s="100"/>
      <c r="F97" s="100"/>
      <c r="G97" s="100"/>
    </row>
    <row r="98" spans="1:7" ht="12.75">
      <c r="A98" s="26">
        <f ca="1">(NOW())</f>
        <v>41142.5155130787</v>
      </c>
      <c r="B98" s="24"/>
      <c r="C98" s="24"/>
      <c r="D98" s="24"/>
      <c r="E98" s="24"/>
      <c r="F98" s="24"/>
      <c r="G98" s="24"/>
    </row>
  </sheetData>
  <sheetProtection/>
  <mergeCells count="4">
    <mergeCell ref="E54:F54"/>
    <mergeCell ref="A97:G97"/>
    <mergeCell ref="A3:G3"/>
    <mergeCell ref="A6:G6"/>
  </mergeCells>
  <printOptions horizontalCentered="1"/>
  <pageMargins left="0.75" right="0.7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9"/>
  <sheetViews>
    <sheetView showGridLines="0" zoomScalePageLayoutView="0" workbookViewId="0" topLeftCell="A1">
      <selection activeCell="C13" sqref="C13"/>
    </sheetView>
  </sheetViews>
  <sheetFormatPr defaultColWidth="9.625" defaultRowHeight="12.75"/>
  <cols>
    <col min="1" max="1" width="20.375" style="0" customWidth="1"/>
    <col min="2" max="2" width="11.625" style="0" customWidth="1"/>
    <col min="3" max="3" width="9.625" style="0" customWidth="1"/>
    <col min="4" max="4" width="7.625" style="0" customWidth="1"/>
    <col min="5" max="6" width="11.625" style="0" customWidth="1"/>
    <col min="7" max="7" width="11.25390625" style="0" customWidth="1"/>
    <col min="8" max="8" width="9.625" style="0" customWidth="1"/>
    <col min="9" max="9" width="9.875" style="0" bestFit="1" customWidth="1"/>
  </cols>
  <sheetData>
    <row r="1" spans="1:7" ht="15.75">
      <c r="A1" s="1" t="s">
        <v>46</v>
      </c>
      <c r="B1" s="2"/>
      <c r="C1" s="1"/>
      <c r="D1" s="1"/>
      <c r="E1" s="1"/>
      <c r="F1" s="1"/>
      <c r="G1" s="1"/>
    </row>
    <row r="2" spans="1:7" ht="24.75" customHeight="1">
      <c r="A2" s="3" t="s">
        <v>81</v>
      </c>
      <c r="B2" s="2"/>
      <c r="C2" s="1"/>
      <c r="D2" s="1"/>
      <c r="E2" s="1"/>
      <c r="F2" s="1"/>
      <c r="G2" s="1"/>
    </row>
    <row r="3" spans="1:7" ht="5.25" customHeight="1">
      <c r="A3" s="3"/>
      <c r="B3" s="2"/>
      <c r="C3" s="1"/>
      <c r="D3" s="1"/>
      <c r="E3" s="1"/>
      <c r="F3" s="1"/>
      <c r="G3" s="1"/>
    </row>
    <row r="4" spans="1:7" ht="4.5" customHeight="1">
      <c r="A4" s="4"/>
      <c r="B4" s="1"/>
      <c r="C4" s="2"/>
      <c r="D4" s="2"/>
      <c r="E4" s="2"/>
      <c r="F4" s="1"/>
      <c r="G4" s="1"/>
    </row>
    <row r="5" spans="1:7" ht="18.75" customHeight="1">
      <c r="A5" s="1" t="s">
        <v>1</v>
      </c>
      <c r="B5" s="2"/>
      <c r="C5" s="1"/>
      <c r="D5" s="1"/>
      <c r="E5" s="1"/>
      <c r="F5" s="1"/>
      <c r="G5" s="1"/>
    </row>
    <row r="6" spans="1:7" ht="12" customHeight="1">
      <c r="A6" s="104"/>
      <c r="B6" s="104"/>
      <c r="C6" s="104"/>
      <c r="D6" s="104"/>
      <c r="E6" s="104"/>
      <c r="F6" s="104"/>
      <c r="G6" s="104"/>
    </row>
    <row r="7" spans="1:7" ht="12" customHeight="1">
      <c r="A7" s="105"/>
      <c r="B7" s="105"/>
      <c r="C7" s="105"/>
      <c r="D7" s="105"/>
      <c r="E7" s="105"/>
      <c r="F7" s="105"/>
      <c r="G7" s="105"/>
    </row>
    <row r="8" ht="12" customHeight="1"/>
    <row r="9" spans="1:7" ht="12" customHeight="1">
      <c r="A9" s="5"/>
      <c r="B9" s="37" t="s">
        <v>78</v>
      </c>
      <c r="C9" s="37" t="s">
        <v>60</v>
      </c>
      <c r="D9" s="9" t="s">
        <v>47</v>
      </c>
      <c r="E9" s="38" t="s">
        <v>77</v>
      </c>
      <c r="F9" s="38" t="s">
        <v>61</v>
      </c>
      <c r="G9" s="9" t="s">
        <v>47</v>
      </c>
    </row>
    <row r="10" spans="1:7" ht="15.75" customHeight="1">
      <c r="A10" s="6" t="s">
        <v>4</v>
      </c>
      <c r="B10" s="22"/>
      <c r="C10" s="22"/>
      <c r="D10" s="22"/>
      <c r="E10" s="22"/>
      <c r="F10" s="22"/>
      <c r="G10" s="22"/>
    </row>
    <row r="11" spans="1:7" ht="12.75">
      <c r="A11" s="9" t="s">
        <v>6</v>
      </c>
      <c r="B11" s="10">
        <v>85609</v>
      </c>
      <c r="C11" s="10">
        <v>76490</v>
      </c>
      <c r="D11" s="11">
        <f>(+B11-C11)/C11*100</f>
        <v>11.921819845731468</v>
      </c>
      <c r="E11" s="10">
        <f>SUM(JANUARY!B11)+B11</f>
        <v>153917</v>
      </c>
      <c r="F11" s="10">
        <f>SUM(JANUARY!C11)+C11</f>
        <v>137570</v>
      </c>
      <c r="G11" s="11">
        <f>(+E11-F11)/F11*100</f>
        <v>11.882677909427928</v>
      </c>
    </row>
    <row r="12" spans="1:7" ht="12.75">
      <c r="A12" s="9" t="s">
        <v>7</v>
      </c>
      <c r="B12" s="10">
        <v>198569</v>
      </c>
      <c r="C12" s="10">
        <v>185217</v>
      </c>
      <c r="D12" s="11">
        <f>(+B12-C12)/C12*100</f>
        <v>7.208841521026688</v>
      </c>
      <c r="E12" s="10">
        <f>SUM(JANUARY!B12)+B12</f>
        <v>422051</v>
      </c>
      <c r="F12" s="10">
        <f>SUM(JANUARY!C12)+C12</f>
        <v>380601</v>
      </c>
      <c r="G12" s="11">
        <f>(+E12-F12)/F12*100</f>
        <v>10.890670282001361</v>
      </c>
    </row>
    <row r="13" spans="1:7" ht="12.75">
      <c r="A13" s="9" t="s">
        <v>8</v>
      </c>
      <c r="B13" s="12">
        <f>SUM(B11:B12)</f>
        <v>284178</v>
      </c>
      <c r="C13" s="12">
        <f>SUM(C11:C12)</f>
        <v>261707</v>
      </c>
      <c r="D13" s="13">
        <f>(+B13-C13)/C13*100</f>
        <v>8.586319815671724</v>
      </c>
      <c r="E13" s="12">
        <f>SUM(E11:E12)</f>
        <v>575968</v>
      </c>
      <c r="F13" s="12">
        <f>SUM(F11:F12)</f>
        <v>518171</v>
      </c>
      <c r="G13" s="13">
        <f>(+E13-F13)/F13*100</f>
        <v>11.154039882587021</v>
      </c>
    </row>
    <row r="14" spans="1:7" ht="12.75">
      <c r="A14" s="14"/>
      <c r="B14" s="15" t="s">
        <v>2</v>
      </c>
      <c r="C14" s="15" t="s">
        <v>2</v>
      </c>
      <c r="D14" s="16" t="s">
        <v>2</v>
      </c>
      <c r="E14" s="10"/>
      <c r="F14" s="10"/>
      <c r="G14" s="16" t="s">
        <v>2</v>
      </c>
    </row>
    <row r="15" spans="1:7" ht="10.5" customHeight="1">
      <c r="A15" s="14"/>
      <c r="B15" s="10"/>
      <c r="C15" s="10"/>
      <c r="D15" s="16" t="s">
        <v>2</v>
      </c>
      <c r="E15" s="10"/>
      <c r="F15" s="10"/>
      <c r="G15" s="16" t="s">
        <v>2</v>
      </c>
    </row>
    <row r="16" spans="1:7" ht="14.25" customHeight="1">
      <c r="A16" s="6" t="s">
        <v>9</v>
      </c>
      <c r="B16" s="10"/>
      <c r="C16" s="10"/>
      <c r="D16" s="16" t="s">
        <v>2</v>
      </c>
      <c r="E16" s="10"/>
      <c r="F16" s="10"/>
      <c r="G16" s="16" t="s">
        <v>2</v>
      </c>
    </row>
    <row r="17" spans="1:7" ht="12.75">
      <c r="A17" s="9" t="s">
        <v>6</v>
      </c>
      <c r="B17" s="10">
        <v>9791</v>
      </c>
      <c r="C17" s="10">
        <v>8115</v>
      </c>
      <c r="D17" s="11">
        <f>(+B17-C17)/C17*100</f>
        <v>20.653111521873075</v>
      </c>
      <c r="E17" s="10">
        <f>SUM(JANUARY!B17)+B17</f>
        <v>19380</v>
      </c>
      <c r="F17" s="10">
        <f>SUM(JANUARY!C17)+C17</f>
        <v>16595</v>
      </c>
      <c r="G17" s="11">
        <f>(+E17-F17)/F17*100</f>
        <v>16.782163302199457</v>
      </c>
    </row>
    <row r="18" spans="1:7" ht="12.75">
      <c r="A18" s="9" t="s">
        <v>7</v>
      </c>
      <c r="B18" s="10">
        <v>58880</v>
      </c>
      <c r="C18" s="10">
        <v>59822</v>
      </c>
      <c r="D18" s="11">
        <f>(+B18-C18)/C18*100</f>
        <v>-1.5746715255257264</v>
      </c>
      <c r="E18" s="10">
        <f>SUM(JANUARY!B18)+B18</f>
        <v>117307</v>
      </c>
      <c r="F18" s="10">
        <f>SUM(JANUARY!C18)+C18</f>
        <v>116368</v>
      </c>
      <c r="G18" s="11">
        <f>(+E18-F18)/F18*100</f>
        <v>0.8069228653925478</v>
      </c>
    </row>
    <row r="19" spans="1:7" ht="12.75">
      <c r="A19" s="9" t="s">
        <v>8</v>
      </c>
      <c r="B19" s="12">
        <f>SUM(B17:B18)</f>
        <v>68671</v>
      </c>
      <c r="C19" s="12">
        <f>SUM(C17:C18)</f>
        <v>67937</v>
      </c>
      <c r="D19" s="13">
        <f>(+B19-C19)/C19*100</f>
        <v>1.0804127353283188</v>
      </c>
      <c r="E19" s="12">
        <f>SUM(E17:E18)</f>
        <v>136687</v>
      </c>
      <c r="F19" s="12">
        <f>SUM(F17:F18)</f>
        <v>132963</v>
      </c>
      <c r="G19" s="13">
        <f>(+E19-F19)/F19*100</f>
        <v>2.8007791641283664</v>
      </c>
    </row>
    <row r="20" spans="1:7" ht="12.75">
      <c r="A20" s="17" t="s">
        <v>2</v>
      </c>
      <c r="B20" s="10"/>
      <c r="C20" s="10"/>
      <c r="D20" s="16" t="s">
        <v>2</v>
      </c>
      <c r="E20" s="10"/>
      <c r="F20" s="10"/>
      <c r="G20" s="16" t="s">
        <v>2</v>
      </c>
    </row>
    <row r="21" spans="1:7" ht="12.75">
      <c r="A21" s="14"/>
      <c r="B21" s="10"/>
      <c r="C21" s="10"/>
      <c r="D21" s="16" t="s">
        <v>2</v>
      </c>
      <c r="E21" s="10"/>
      <c r="F21" s="10"/>
      <c r="G21" s="16" t="s">
        <v>2</v>
      </c>
    </row>
    <row r="22" spans="1:7" ht="15.75" customHeight="1">
      <c r="A22" s="6" t="s">
        <v>10</v>
      </c>
      <c r="B22" s="10"/>
      <c r="C22" s="10"/>
      <c r="D22" s="16" t="s">
        <v>2</v>
      </c>
      <c r="E22" s="10"/>
      <c r="F22" s="10"/>
      <c r="G22" s="16" t="s">
        <v>2</v>
      </c>
    </row>
    <row r="23" spans="1:7" ht="12.75">
      <c r="A23" s="9" t="s">
        <v>6</v>
      </c>
      <c r="B23" s="10">
        <v>15509</v>
      </c>
      <c r="C23" s="10">
        <v>14476</v>
      </c>
      <c r="D23" s="11">
        <f>(+B23-C23)/C23*100</f>
        <v>7.135949157225753</v>
      </c>
      <c r="E23" s="10">
        <f>SUM(JANUARY!B23)+B23</f>
        <v>27019</v>
      </c>
      <c r="F23" s="10">
        <f>SUM(JANUARY!C23)+C23</f>
        <v>26255</v>
      </c>
      <c r="G23" s="11">
        <f>(+E23-F23)/F23*100</f>
        <v>2.9099219196343555</v>
      </c>
    </row>
    <row r="24" spans="1:7" ht="12.75">
      <c r="A24" s="9" t="s">
        <v>7</v>
      </c>
      <c r="B24" s="10">
        <v>160741</v>
      </c>
      <c r="C24" s="10">
        <v>140699</v>
      </c>
      <c r="D24" s="11">
        <f>(+B24-C24)/C24*100</f>
        <v>14.244593067470273</v>
      </c>
      <c r="E24" s="10">
        <f>SUM(JANUARY!B24)+B24</f>
        <v>320932</v>
      </c>
      <c r="F24" s="10">
        <f>SUM(JANUARY!C24)+C24</f>
        <v>294809</v>
      </c>
      <c r="G24" s="11">
        <f>(+E24-F24)/F24*100</f>
        <v>8.860991353723936</v>
      </c>
    </row>
    <row r="25" spans="1:7" ht="12.75">
      <c r="A25" s="9" t="s">
        <v>8</v>
      </c>
      <c r="B25" s="12">
        <f>SUM(B23:B24)</f>
        <v>176250</v>
      </c>
      <c r="C25" s="12">
        <f>SUM(C23:C24)</f>
        <v>155175</v>
      </c>
      <c r="D25" s="13">
        <f>(+B25-C25)/C25*100</f>
        <v>13.581440309328178</v>
      </c>
      <c r="E25" s="12">
        <f>SUM(E23:E24)</f>
        <v>347951</v>
      </c>
      <c r="F25" s="12">
        <f>SUM(F23:F24)</f>
        <v>321064</v>
      </c>
      <c r="G25" s="13">
        <f>(+E25-F25)/F25*100</f>
        <v>8.37434281015623</v>
      </c>
    </row>
    <row r="26" spans="1:7" ht="12.75">
      <c r="A26" s="14"/>
      <c r="B26" s="10"/>
      <c r="C26" s="10"/>
      <c r="D26" s="16" t="s">
        <v>2</v>
      </c>
      <c r="E26" s="10"/>
      <c r="F26" s="10"/>
      <c r="G26" s="16" t="s">
        <v>2</v>
      </c>
    </row>
    <row r="27" spans="1:7" ht="12.75">
      <c r="A27" s="14"/>
      <c r="B27" s="10"/>
      <c r="C27" s="10"/>
      <c r="D27" s="16" t="s">
        <v>2</v>
      </c>
      <c r="E27" s="10"/>
      <c r="F27" s="10"/>
      <c r="G27" s="16" t="s">
        <v>2</v>
      </c>
    </row>
    <row r="28" spans="1:7" ht="14.25" customHeight="1">
      <c r="A28" s="6" t="s">
        <v>11</v>
      </c>
      <c r="B28" s="10"/>
      <c r="C28" s="10"/>
      <c r="D28" s="16" t="s">
        <v>2</v>
      </c>
      <c r="E28" s="10"/>
      <c r="F28" s="10"/>
      <c r="G28" s="16" t="s">
        <v>2</v>
      </c>
    </row>
    <row r="29" spans="1:7" ht="12.75">
      <c r="A29" s="9" t="s">
        <v>6</v>
      </c>
      <c r="B29" s="10">
        <f>SUM(B11+B17+B23)</f>
        <v>110909</v>
      </c>
      <c r="C29" s="10">
        <f>SUM(C11+C17+C23)</f>
        <v>99081</v>
      </c>
      <c r="D29" s="11">
        <f>(+B29-C29)/C29*100</f>
        <v>11.937707532221111</v>
      </c>
      <c r="E29" s="10">
        <f>SUM(E11+E17+E23)</f>
        <v>200316</v>
      </c>
      <c r="F29" s="10">
        <f>SUM(F11+F17+F23)</f>
        <v>180420</v>
      </c>
      <c r="G29" s="11">
        <f>(+E29-F29)/F29*100</f>
        <v>11.02760226139009</v>
      </c>
    </row>
    <row r="30" spans="1:7" ht="12.75">
      <c r="A30" s="9" t="s">
        <v>7</v>
      </c>
      <c r="B30" s="10">
        <f>SUM(B12+B18+B24)</f>
        <v>418190</v>
      </c>
      <c r="C30" s="10">
        <f>SUM(C12+C18+C24)</f>
        <v>385738</v>
      </c>
      <c r="D30" s="11">
        <f>(+B30-C30)/C30*100</f>
        <v>8.412964239976358</v>
      </c>
      <c r="E30" s="10">
        <f>SUM(E12+E18+E24)</f>
        <v>860290</v>
      </c>
      <c r="F30" s="10">
        <f>SUM(F12+F18+F24)</f>
        <v>791778</v>
      </c>
      <c r="G30" s="11">
        <f>(+E30-F30)/F30*100</f>
        <v>8.65293049314328</v>
      </c>
    </row>
    <row r="31" spans="1:7" ht="12.75">
      <c r="A31" s="18" t="s">
        <v>8</v>
      </c>
      <c r="B31" s="19">
        <f>SUM(B29:B30)</f>
        <v>529099</v>
      </c>
      <c r="C31" s="19">
        <f>SUM(C29:C30)</f>
        <v>484819</v>
      </c>
      <c r="D31" s="20">
        <f>(+B31-C31)/C31*100</f>
        <v>9.133305419135802</v>
      </c>
      <c r="E31" s="19">
        <f>SUM(E29:E30)</f>
        <v>1060606</v>
      </c>
      <c r="F31" s="19">
        <f>SUM(F29:F30)</f>
        <v>972198</v>
      </c>
      <c r="G31" s="21">
        <f>(+E31-F31)/F31*100</f>
        <v>9.09362084678224</v>
      </c>
    </row>
    <row r="32" spans="1:7" ht="12.75">
      <c r="A32" s="14"/>
      <c r="B32" s="22"/>
      <c r="C32" s="22"/>
      <c r="D32" s="16" t="s">
        <v>2</v>
      </c>
      <c r="E32" s="10"/>
      <c r="F32" s="10"/>
      <c r="G32" s="22"/>
    </row>
    <row r="33" spans="1:7" ht="14.25">
      <c r="A33" s="23"/>
      <c r="B33" s="23"/>
      <c r="C33" s="23"/>
      <c r="D33" s="23"/>
      <c r="E33" s="23"/>
      <c r="F33" s="23"/>
      <c r="G33" s="23"/>
    </row>
    <row r="34" spans="1:7" ht="12.75">
      <c r="A34" s="96" t="s">
        <v>57</v>
      </c>
      <c r="B34" s="22"/>
      <c r="C34" s="22"/>
      <c r="D34" s="22"/>
      <c r="E34" s="22"/>
      <c r="F34" s="22"/>
      <c r="G34" s="22"/>
    </row>
    <row r="35" spans="1:7" ht="12.75">
      <c r="A35" s="96" t="s">
        <v>54</v>
      </c>
      <c r="B35" s="22"/>
      <c r="C35" s="22"/>
      <c r="D35" s="22"/>
      <c r="E35" s="22"/>
      <c r="F35" s="22"/>
      <c r="G35" s="22"/>
    </row>
    <row r="36" spans="1:7" ht="12.75">
      <c r="A36" s="96" t="s">
        <v>55</v>
      </c>
      <c r="B36" s="22"/>
      <c r="C36" s="22"/>
      <c r="D36" s="22"/>
      <c r="E36" s="22"/>
      <c r="F36" s="22"/>
      <c r="G36" s="22"/>
    </row>
    <row r="37" spans="1:7" ht="12.75">
      <c r="A37" s="96" t="s">
        <v>56</v>
      </c>
      <c r="B37" s="22"/>
      <c r="C37" s="22"/>
      <c r="D37" s="22"/>
      <c r="E37" s="22"/>
      <c r="F37" s="22"/>
      <c r="G37" s="22"/>
    </row>
    <row r="38" spans="1:7" ht="18" customHeight="1">
      <c r="A38" s="22"/>
      <c r="B38" s="22"/>
      <c r="C38" s="22"/>
      <c r="D38" s="22"/>
      <c r="E38" s="22"/>
      <c r="F38" s="22"/>
      <c r="G38" s="22"/>
    </row>
    <row r="39" spans="1:7" ht="18" customHeight="1">
      <c r="A39" s="24"/>
      <c r="B39" s="24"/>
      <c r="C39" s="24"/>
      <c r="D39" s="24"/>
      <c r="E39" s="24"/>
      <c r="F39" s="24"/>
      <c r="G39" s="24"/>
    </row>
    <row r="40" spans="1:7" ht="18" customHeight="1">
      <c r="A40" s="24"/>
      <c r="B40" s="24"/>
      <c r="C40" s="24"/>
      <c r="D40" s="24"/>
      <c r="E40" s="24"/>
      <c r="F40" s="24"/>
      <c r="G40" s="24"/>
    </row>
    <row r="41" spans="1:7" s="25" customFormat="1" ht="18" customHeight="1">
      <c r="A41" s="26"/>
      <c r="B41" s="39"/>
      <c r="C41" s="39"/>
      <c r="D41" s="39"/>
      <c r="E41" s="39"/>
      <c r="F41" s="24"/>
      <c r="G41" s="24"/>
    </row>
    <row r="42" spans="1:7" ht="18" customHeight="1">
      <c r="A42" s="24"/>
      <c r="B42" s="24"/>
      <c r="C42" s="24"/>
      <c r="D42" s="24"/>
      <c r="E42" s="24"/>
      <c r="F42" s="24"/>
      <c r="G42" s="24"/>
    </row>
    <row r="43" ht="18" customHeight="1"/>
    <row r="44" ht="18" customHeight="1"/>
    <row r="45" ht="18" customHeight="1"/>
    <row r="46" ht="18" customHeight="1"/>
    <row r="47" ht="18" customHeight="1"/>
    <row r="48" ht="18" customHeight="1">
      <c r="A48" t="s">
        <v>53</v>
      </c>
    </row>
    <row r="49" ht="18" customHeight="1"/>
    <row r="50" spans="1:7" ht="15.75">
      <c r="A50" s="27" t="s">
        <v>13</v>
      </c>
      <c r="B50" s="27"/>
      <c r="C50" s="28"/>
      <c r="D50" s="27"/>
      <c r="E50" s="27"/>
      <c r="F50" s="27"/>
      <c r="G50" s="27"/>
    </row>
    <row r="51" spans="1:7" ht="15.75">
      <c r="A51" s="27" t="s">
        <v>14</v>
      </c>
      <c r="B51" s="27"/>
      <c r="C51" s="28"/>
      <c r="D51" s="27"/>
      <c r="E51" s="27"/>
      <c r="F51" s="27"/>
      <c r="G51" s="27"/>
    </row>
    <row r="52" spans="1:7" ht="15.75">
      <c r="A52" s="3" t="s">
        <v>62</v>
      </c>
      <c r="B52" s="28"/>
      <c r="C52" s="28"/>
      <c r="D52" s="27"/>
      <c r="E52" s="27"/>
      <c r="F52" s="27"/>
      <c r="G52" s="27"/>
    </row>
    <row r="53" spans="1:7" ht="12.75">
      <c r="A53" s="39"/>
      <c r="B53" s="24"/>
      <c r="C53" s="24"/>
      <c r="D53" s="24"/>
      <c r="E53" s="24"/>
      <c r="F53" s="24"/>
      <c r="G53" s="24"/>
    </row>
    <row r="54" spans="1:7" ht="12.75">
      <c r="A54" s="22"/>
      <c r="B54" s="22"/>
      <c r="C54" s="17"/>
      <c r="D54" s="17"/>
      <c r="E54" s="6"/>
      <c r="F54" s="6"/>
      <c r="G54" s="17"/>
    </row>
    <row r="55" spans="1:7" ht="12.75">
      <c r="A55" s="14" t="s">
        <v>16</v>
      </c>
      <c r="B55" s="29" t="s">
        <v>80</v>
      </c>
      <c r="C55" s="29" t="s">
        <v>69</v>
      </c>
      <c r="D55" s="9" t="s">
        <v>47</v>
      </c>
      <c r="E55" s="38" t="s">
        <v>79</v>
      </c>
      <c r="F55" s="38" t="s">
        <v>70</v>
      </c>
      <c r="G55" s="9" t="s">
        <v>47</v>
      </c>
    </row>
    <row r="56" spans="1:7" ht="12.75">
      <c r="A56" s="14"/>
      <c r="B56" s="29"/>
      <c r="C56" s="29"/>
      <c r="D56" s="9"/>
      <c r="E56" s="40"/>
      <c r="F56" s="40"/>
      <c r="G56" s="9"/>
    </row>
    <row r="57" spans="1:7" ht="12.75">
      <c r="A57" s="17" t="s">
        <v>4</v>
      </c>
      <c r="B57" s="12">
        <f>B58+B59</f>
        <v>85609</v>
      </c>
      <c r="C57" s="12">
        <f>C58+C59</f>
        <v>76490</v>
      </c>
      <c r="D57" s="33">
        <f>(+B57-C57)/C57*100</f>
        <v>11.921819845731468</v>
      </c>
      <c r="E57" s="12">
        <f>E58+E59</f>
        <v>153917</v>
      </c>
      <c r="F57" s="12">
        <f>SUM(F58+F59)</f>
        <v>137570</v>
      </c>
      <c r="G57" s="33">
        <f>(+E57-F57)/F57*100</f>
        <v>11.882677909427928</v>
      </c>
    </row>
    <row r="58" spans="1:7" ht="12.75">
      <c r="A58" s="14" t="s">
        <v>18</v>
      </c>
      <c r="B58" s="30">
        <v>85609</v>
      </c>
      <c r="C58" s="30">
        <v>76490</v>
      </c>
      <c r="D58" s="11">
        <f>(+B58-C58)/C58*100</f>
        <v>11.921819845731468</v>
      </c>
      <c r="E58" s="10">
        <f>SUM(JANUARY!B58)+B58</f>
        <v>153917</v>
      </c>
      <c r="F58" s="10">
        <f>SUM(JANUARY!C58)+C58</f>
        <v>137570</v>
      </c>
      <c r="G58" s="11">
        <f>(+E58-F58)/F58*100</f>
        <v>11.882677909427928</v>
      </c>
    </row>
    <row r="59" spans="1:7" ht="12.75">
      <c r="A59" s="14" t="s">
        <v>19</v>
      </c>
      <c r="B59" s="31">
        <v>0</v>
      </c>
      <c r="C59" s="31">
        <v>0</v>
      </c>
      <c r="D59" s="11">
        <v>0</v>
      </c>
      <c r="E59" s="10">
        <f>SUM(JANUARY!B59)+B59</f>
        <v>0</v>
      </c>
      <c r="F59" s="10">
        <f>SUM(JANUARY!C59)+C59</f>
        <v>0</v>
      </c>
      <c r="G59" s="11">
        <v>0</v>
      </c>
    </row>
    <row r="60" spans="1:7" ht="12.75">
      <c r="A60" s="14"/>
      <c r="B60" s="32"/>
      <c r="C60" s="32"/>
      <c r="D60" s="32"/>
      <c r="E60" s="32"/>
      <c r="F60" s="9"/>
      <c r="G60" s="32"/>
    </row>
    <row r="61" spans="1:7" ht="12.75">
      <c r="A61" s="17" t="s">
        <v>9</v>
      </c>
      <c r="B61" s="12">
        <f>B62+B63</f>
        <v>9791</v>
      </c>
      <c r="C61" s="12">
        <f>C62+C63</f>
        <v>8115</v>
      </c>
      <c r="D61" s="33">
        <f>(+B61-C61)/C61*100</f>
        <v>20.653111521873075</v>
      </c>
      <c r="E61" s="12">
        <f>E62+E63</f>
        <v>19380</v>
      </c>
      <c r="F61" s="12">
        <f>F62+F63</f>
        <v>16595</v>
      </c>
      <c r="G61" s="33">
        <f>(+E61-F61)/F61*100</f>
        <v>16.782163302199457</v>
      </c>
    </row>
    <row r="62" spans="1:7" ht="12.75">
      <c r="A62" s="34" t="s">
        <v>20</v>
      </c>
      <c r="B62" s="10">
        <v>9791</v>
      </c>
      <c r="C62" s="10">
        <v>8047</v>
      </c>
      <c r="D62" s="11">
        <f>(+B62-C62)/C62*100</f>
        <v>21.672673045855596</v>
      </c>
      <c r="E62" s="10">
        <f>SUM(JANUARY!B62)+B62</f>
        <v>19380</v>
      </c>
      <c r="F62" s="10">
        <f>SUM(JANUARY!C62)+C62</f>
        <v>16496</v>
      </c>
      <c r="G62" s="11">
        <f>(+E62-F62)/F62*100</f>
        <v>17.48302618816683</v>
      </c>
    </row>
    <row r="63" spans="1:7" ht="12.75">
      <c r="A63" s="34" t="s">
        <v>21</v>
      </c>
      <c r="B63" s="31">
        <v>0</v>
      </c>
      <c r="C63" s="31">
        <v>68</v>
      </c>
      <c r="D63" s="11">
        <f>(+B63-C63)/C63*100</f>
        <v>-100</v>
      </c>
      <c r="E63" s="10">
        <f>SUM(JANUARY!B63)+B63</f>
        <v>0</v>
      </c>
      <c r="F63" s="10">
        <f>SUM(JANUARY!C63)+C63</f>
        <v>99</v>
      </c>
      <c r="G63" s="11">
        <f>(+E63-F63)/F63*100</f>
        <v>-100</v>
      </c>
    </row>
    <row r="64" spans="1:7" ht="12.75">
      <c r="A64" s="14"/>
      <c r="B64" s="32"/>
      <c r="C64" s="32"/>
      <c r="D64" s="32"/>
      <c r="E64" s="32"/>
      <c r="F64" s="9"/>
      <c r="G64" s="32"/>
    </row>
    <row r="65" spans="1:7" ht="12.75">
      <c r="A65" s="41" t="s">
        <v>10</v>
      </c>
      <c r="B65" s="35">
        <f>B67+B73+B78+B82+B83+B84+B86+B91+B92+B93+B94</f>
        <v>15509</v>
      </c>
      <c r="C65" s="35">
        <f>C67+C73+C78+C82+C83+C84+C86+C91+C92+C93+C94</f>
        <v>14476</v>
      </c>
      <c r="D65" s="33">
        <f>(+B65-C65)/C65*100</f>
        <v>7.135949157225753</v>
      </c>
      <c r="E65" s="35">
        <f>E67+E73+E78+E82+E83+E84+E86+E91+E92+E93+E94</f>
        <v>27019</v>
      </c>
      <c r="F65" s="35">
        <f>F67+F73+F78+F82+F83+F84+F86+F91+F92+F93+F94</f>
        <v>26255</v>
      </c>
      <c r="G65" s="33">
        <f>(+E65-F65)/F65*100</f>
        <v>2.9099219196343555</v>
      </c>
    </row>
    <row r="66" spans="1:7" ht="12.75">
      <c r="A66" s="14"/>
      <c r="B66" s="35"/>
      <c r="C66" s="35"/>
      <c r="D66" s="35"/>
      <c r="E66" s="35"/>
      <c r="F66" s="35"/>
      <c r="G66" s="35"/>
    </row>
    <row r="67" spans="1:7" ht="12.75">
      <c r="A67" s="17" t="s">
        <v>23</v>
      </c>
      <c r="B67" s="36">
        <f>SUM(B68:B71)</f>
        <v>4962</v>
      </c>
      <c r="C67" s="36">
        <f>SUM(C68:C71)</f>
        <v>4974</v>
      </c>
      <c r="D67" s="33">
        <f>(+B67-C67)/C67*100</f>
        <v>-0.24125452352231602</v>
      </c>
      <c r="E67" s="36">
        <f>SUM(E68:E71)</f>
        <v>8456</v>
      </c>
      <c r="F67" s="36">
        <f>SUM(F68:F71)</f>
        <v>8704</v>
      </c>
      <c r="G67" s="33">
        <f>(+E67-F67)/F67*100</f>
        <v>-2.849264705882353</v>
      </c>
    </row>
    <row r="68" spans="1:7" ht="12.75">
      <c r="A68" s="34" t="s">
        <v>24</v>
      </c>
      <c r="B68" s="10">
        <v>3920</v>
      </c>
      <c r="C68" s="10">
        <v>3486</v>
      </c>
      <c r="D68" s="11">
        <f>(+B68-C68)/C68*100</f>
        <v>12.449799196787147</v>
      </c>
      <c r="E68" s="10">
        <f>SUM(JANUARY!B68)+B68</f>
        <v>6520</v>
      </c>
      <c r="F68" s="10">
        <f>SUM(JANUARY!C68)+C68</f>
        <v>6215</v>
      </c>
      <c r="G68" s="11">
        <f>(+E68-F68)/F68*100</f>
        <v>4.907481898632341</v>
      </c>
    </row>
    <row r="69" spans="1:7" ht="12.75">
      <c r="A69" s="34" t="s">
        <v>25</v>
      </c>
      <c r="B69" s="10">
        <v>1005</v>
      </c>
      <c r="C69" s="10">
        <v>1406</v>
      </c>
      <c r="D69" s="11">
        <f>(+B69-C69)/C69*100</f>
        <v>-28.52062588904694</v>
      </c>
      <c r="E69" s="10">
        <f>SUM(JANUARY!B69)+B69</f>
        <v>1838</v>
      </c>
      <c r="F69" s="10">
        <f>SUM(JANUARY!C69)+C69</f>
        <v>2339</v>
      </c>
      <c r="G69" s="11">
        <f>(+E69-F69)/F69*100</f>
        <v>-21.41941000427533</v>
      </c>
    </row>
    <row r="70" spans="1:7" ht="12.75">
      <c r="A70" s="34" t="s">
        <v>58</v>
      </c>
      <c r="B70" s="10">
        <v>21</v>
      </c>
      <c r="C70" s="10">
        <v>39</v>
      </c>
      <c r="D70" s="11">
        <f>(+B70-C70)/C70*100</f>
        <v>-46.15384615384615</v>
      </c>
      <c r="E70" s="10">
        <f>SUM(JANUARY!B70)+B70</f>
        <v>60</v>
      </c>
      <c r="F70" s="10">
        <f>SUM(JANUARY!C70)+C70</f>
        <v>67</v>
      </c>
      <c r="G70" s="11">
        <f>(+E70-F70)/F70*100</f>
        <v>-10.44776119402985</v>
      </c>
    </row>
    <row r="71" spans="1:7" ht="12.75">
      <c r="A71" s="34" t="s">
        <v>26</v>
      </c>
      <c r="B71" s="10">
        <v>16</v>
      </c>
      <c r="C71" s="10">
        <v>43</v>
      </c>
      <c r="D71" s="11">
        <f>(+B71-C71)/C71*100</f>
        <v>-62.7906976744186</v>
      </c>
      <c r="E71" s="10">
        <f>SUM(JANUARY!B71)+B71</f>
        <v>38</v>
      </c>
      <c r="F71" s="10">
        <f>SUM(JANUARY!C71)+C71</f>
        <v>83</v>
      </c>
      <c r="G71" s="11">
        <f>(+E71-F71)/F71*100</f>
        <v>-54.21686746987952</v>
      </c>
    </row>
    <row r="72" spans="1:7" ht="12.75">
      <c r="A72" s="34"/>
      <c r="B72" s="10"/>
      <c r="C72" s="10"/>
      <c r="D72" s="10"/>
      <c r="E72" s="10"/>
      <c r="F72" s="10"/>
      <c r="G72" s="10"/>
    </row>
    <row r="73" spans="1:7" ht="12.75">
      <c r="A73" s="17" t="s">
        <v>27</v>
      </c>
      <c r="B73" s="12">
        <f>SUM(B74:B76)</f>
        <v>674</v>
      </c>
      <c r="C73" s="12">
        <f>SUM(C74:C76)</f>
        <v>595</v>
      </c>
      <c r="D73" s="33">
        <f>(+B73-C73)/C73*100</f>
        <v>13.277310924369749</v>
      </c>
      <c r="E73" s="12">
        <f>SUM(E74:E76)</f>
        <v>1216</v>
      </c>
      <c r="F73" s="12">
        <f>SUM(F74:F76)</f>
        <v>1064</v>
      </c>
      <c r="G73" s="33">
        <f>(+E73-F73)/F73*100</f>
        <v>14.285714285714285</v>
      </c>
    </row>
    <row r="74" spans="1:7" ht="12.75">
      <c r="A74" s="34" t="s">
        <v>28</v>
      </c>
      <c r="B74" s="10">
        <v>295</v>
      </c>
      <c r="C74" s="10">
        <v>379</v>
      </c>
      <c r="D74" s="11">
        <f>(+B74-C74)/C74*100</f>
        <v>-22.163588390501317</v>
      </c>
      <c r="E74" s="10">
        <f>SUM(JANUARY!B74)+B74</f>
        <v>478</v>
      </c>
      <c r="F74" s="10">
        <f>SUM(JANUARY!C74)+C74</f>
        <v>644</v>
      </c>
      <c r="G74" s="11">
        <f>(+E74-F74)/F74*100</f>
        <v>-25.77639751552795</v>
      </c>
    </row>
    <row r="75" spans="1:7" ht="12.75">
      <c r="A75" s="34" t="s">
        <v>29</v>
      </c>
      <c r="B75" s="10">
        <v>296</v>
      </c>
      <c r="C75" s="10">
        <v>147</v>
      </c>
      <c r="D75" s="11">
        <f>(+B75-C75)/C75*100</f>
        <v>101.36054421768708</v>
      </c>
      <c r="E75" s="10">
        <f>SUM(JANUARY!B75)+B75</f>
        <v>562</v>
      </c>
      <c r="F75" s="10">
        <f>SUM(JANUARY!C75)+C75</f>
        <v>300</v>
      </c>
      <c r="G75" s="11">
        <f>(+E75-F75)/F75*100</f>
        <v>87.33333333333333</v>
      </c>
    </row>
    <row r="76" spans="1:7" ht="12.75">
      <c r="A76" s="34" t="s">
        <v>30</v>
      </c>
      <c r="B76" s="10">
        <v>83</v>
      </c>
      <c r="C76" s="10">
        <v>69</v>
      </c>
      <c r="D76" s="11">
        <f>(+B76-C76)/C76*100</f>
        <v>20.28985507246377</v>
      </c>
      <c r="E76" s="10">
        <f>SUM(JANUARY!B76)+B76</f>
        <v>176</v>
      </c>
      <c r="F76" s="10">
        <f>SUM(JANUARY!C76)+C76</f>
        <v>120</v>
      </c>
      <c r="G76" s="11">
        <f>(+E76-F76)/F76*100</f>
        <v>46.666666666666664</v>
      </c>
    </row>
    <row r="77" spans="1:7" ht="12.75">
      <c r="A77" s="34"/>
      <c r="B77" s="10"/>
      <c r="C77" s="10"/>
      <c r="D77" s="10"/>
      <c r="E77" s="10"/>
      <c r="F77" s="10"/>
      <c r="G77" s="10"/>
    </row>
    <row r="78" spans="1:7" ht="12.75">
      <c r="A78" s="17" t="s">
        <v>31</v>
      </c>
      <c r="B78" s="12">
        <f>SUM(B79:B80)</f>
        <v>741</v>
      </c>
      <c r="C78" s="12">
        <f>SUM(C79:C80)</f>
        <v>538</v>
      </c>
      <c r="D78" s="33">
        <f>(+B78-C78)/C78*100</f>
        <v>37.732342007434944</v>
      </c>
      <c r="E78" s="12">
        <f>SUM(E79:E80)</f>
        <v>1432</v>
      </c>
      <c r="F78" s="12">
        <f>SUM(F79:F80)</f>
        <v>1084</v>
      </c>
      <c r="G78" s="33">
        <f>(+E78-F78)/F78*100</f>
        <v>32.10332103321033</v>
      </c>
    </row>
    <row r="79" spans="1:7" ht="12.75">
      <c r="A79" s="34" t="s">
        <v>32</v>
      </c>
      <c r="B79" s="10">
        <v>387</v>
      </c>
      <c r="C79" s="10">
        <v>192</v>
      </c>
      <c r="D79" s="11">
        <f>(+B79-C79)/C79*100</f>
        <v>101.5625</v>
      </c>
      <c r="E79" s="10">
        <f>SUM(JANUARY!B79)+B79</f>
        <v>825</v>
      </c>
      <c r="F79" s="10">
        <f>SUM(JANUARY!C79)+C79</f>
        <v>449</v>
      </c>
      <c r="G79" s="11">
        <f>(+E79-F79)/F79*100</f>
        <v>83.74164810690424</v>
      </c>
    </row>
    <row r="80" spans="1:7" ht="12.75">
      <c r="A80" s="34" t="s">
        <v>33</v>
      </c>
      <c r="B80" s="10">
        <v>354</v>
      </c>
      <c r="C80" s="10">
        <v>346</v>
      </c>
      <c r="D80" s="11">
        <f>(+B80-C80)/C80*100</f>
        <v>2.312138728323699</v>
      </c>
      <c r="E80" s="10">
        <f>SUM(JANUARY!B80)+B80</f>
        <v>607</v>
      </c>
      <c r="F80" s="10">
        <f>SUM(JANUARY!C80)+C80</f>
        <v>635</v>
      </c>
      <c r="G80" s="11">
        <f>(+E80-F80)/F80*100</f>
        <v>-4.409448818897638</v>
      </c>
    </row>
    <row r="81" spans="1:7" ht="12.75">
      <c r="A81" s="34"/>
      <c r="B81" s="10"/>
      <c r="C81" s="10"/>
      <c r="D81" s="10"/>
      <c r="E81" s="10"/>
      <c r="F81" s="10"/>
      <c r="G81" s="10"/>
    </row>
    <row r="82" spans="1:7" ht="12.75">
      <c r="A82" s="17" t="s">
        <v>34</v>
      </c>
      <c r="B82" s="12">
        <v>832</v>
      </c>
      <c r="C82" s="12">
        <v>881</v>
      </c>
      <c r="D82" s="33">
        <f>(+B82-C82)/C82*100</f>
        <v>-5.561861520998865</v>
      </c>
      <c r="E82" s="95">
        <f>SUM(JANUARY!B82)+B82</f>
        <v>1506</v>
      </c>
      <c r="F82" s="95">
        <f>SUM(JANUARY!C82)+C82</f>
        <v>1683</v>
      </c>
      <c r="G82" s="33">
        <f>(+E82-F82)/F82*100</f>
        <v>-10.51693404634581</v>
      </c>
    </row>
    <row r="83" spans="1:7" ht="12.75">
      <c r="A83" s="17" t="s">
        <v>35</v>
      </c>
      <c r="B83" s="12">
        <v>198</v>
      </c>
      <c r="C83" s="12">
        <v>462</v>
      </c>
      <c r="D83" s="33">
        <f>(+B83-C83)/C83*100</f>
        <v>-57.14285714285714</v>
      </c>
      <c r="E83" s="95">
        <f>SUM(JANUARY!B83)+B83</f>
        <v>534</v>
      </c>
      <c r="F83" s="95">
        <f>SUM(JANUARY!C83)+C83</f>
        <v>799</v>
      </c>
      <c r="G83" s="33">
        <f>(+E83-F83)/F83*100</f>
        <v>-33.166458072590736</v>
      </c>
    </row>
    <row r="84" spans="1:7" ht="12.75">
      <c r="A84" s="17" t="s">
        <v>36</v>
      </c>
      <c r="B84" s="12">
        <v>99</v>
      </c>
      <c r="C84" s="12">
        <v>83</v>
      </c>
      <c r="D84" s="33">
        <f>(+B84-C84)/C84*100</f>
        <v>19.27710843373494</v>
      </c>
      <c r="E84" s="95">
        <f>SUM(JANUARY!B84)+B84</f>
        <v>159</v>
      </c>
      <c r="F84" s="95">
        <f>SUM(JANUARY!C84)+C84</f>
        <v>125</v>
      </c>
      <c r="G84" s="33">
        <f>(+E84-F84)/F84*100</f>
        <v>27.200000000000003</v>
      </c>
    </row>
    <row r="85" spans="1:7" ht="12.75">
      <c r="A85" s="17"/>
      <c r="B85" s="12"/>
      <c r="C85" s="12"/>
      <c r="D85" s="12"/>
      <c r="E85" s="12"/>
      <c r="F85" s="12"/>
      <c r="G85" s="12"/>
    </row>
    <row r="86" spans="1:7" ht="12.75">
      <c r="A86" s="17" t="s">
        <v>37</v>
      </c>
      <c r="B86" s="12">
        <f>SUM(B87:B89)</f>
        <v>2947</v>
      </c>
      <c r="C86" s="12">
        <f>SUM(C87:C89)</f>
        <v>2807</v>
      </c>
      <c r="D86" s="33">
        <f>(+B86-C86)/C86*100</f>
        <v>4.987531172069826</v>
      </c>
      <c r="E86" s="12">
        <f>SUM(E87:E89)</f>
        <v>5008</v>
      </c>
      <c r="F86" s="12">
        <f>SUM(F87:F89)</f>
        <v>5115</v>
      </c>
      <c r="G86" s="33">
        <f>(+E86-F86)/F86*100</f>
        <v>-2.09188660801564</v>
      </c>
    </row>
    <row r="87" spans="1:7" ht="12.75">
      <c r="A87" s="34" t="s">
        <v>38</v>
      </c>
      <c r="B87" s="10">
        <v>541</v>
      </c>
      <c r="C87" s="10">
        <v>436</v>
      </c>
      <c r="D87" s="11">
        <f>(+B87-C87)/C87*100</f>
        <v>24.08256880733945</v>
      </c>
      <c r="E87" s="10">
        <f>SUM(JANUARY!B87)+B87</f>
        <v>897</v>
      </c>
      <c r="F87" s="10">
        <f>SUM(JANUARY!C87)+C87</f>
        <v>881</v>
      </c>
      <c r="G87" s="11">
        <f>(+E87-F87)/F87*100</f>
        <v>1.8161180476730987</v>
      </c>
    </row>
    <row r="88" spans="1:7" ht="12.75">
      <c r="A88" s="34" t="s">
        <v>39</v>
      </c>
      <c r="B88" s="10">
        <v>2317</v>
      </c>
      <c r="C88" s="10">
        <v>2239</v>
      </c>
      <c r="D88" s="11">
        <f>(+B88-C88)/C88*100</f>
        <v>3.4836980794997765</v>
      </c>
      <c r="E88" s="10">
        <f>SUM(JANUARY!B88)+B88</f>
        <v>3896</v>
      </c>
      <c r="F88" s="10">
        <f>SUM(JANUARY!C88)+C88</f>
        <v>4031</v>
      </c>
      <c r="G88" s="11">
        <f>(+E88-F88)/F88*100</f>
        <v>-3.3490449020094273</v>
      </c>
    </row>
    <row r="89" spans="1:7" ht="12.75">
      <c r="A89" s="34" t="s">
        <v>40</v>
      </c>
      <c r="B89" s="10">
        <v>89</v>
      </c>
      <c r="C89" s="10">
        <v>132</v>
      </c>
      <c r="D89" s="11">
        <f>(+B89-C89)/C89*100</f>
        <v>-32.57575757575758</v>
      </c>
      <c r="E89" s="10">
        <f>SUM(JANUARY!B89)+B89</f>
        <v>215</v>
      </c>
      <c r="F89" s="10">
        <f>SUM(JANUARY!C89)+C89</f>
        <v>203</v>
      </c>
      <c r="G89" s="11">
        <f>(+E89-F89)/F89*100</f>
        <v>5.911330049261084</v>
      </c>
    </row>
    <row r="90" spans="1:7" ht="12.75">
      <c r="A90" s="34"/>
      <c r="B90" s="10"/>
      <c r="C90" s="10"/>
      <c r="D90" s="10"/>
      <c r="E90" s="10"/>
      <c r="F90" s="10"/>
      <c r="G90" s="10"/>
    </row>
    <row r="91" spans="1:7" ht="12.75">
      <c r="A91" s="17" t="s">
        <v>41</v>
      </c>
      <c r="B91" s="12">
        <v>3196</v>
      </c>
      <c r="C91" s="12">
        <v>2590</v>
      </c>
      <c r="D91" s="33">
        <f>(+B91-C91)/C91*100</f>
        <v>23.397683397683398</v>
      </c>
      <c r="E91" s="95">
        <f>SUM(JANUARY!B91)+B91</f>
        <v>5294</v>
      </c>
      <c r="F91" s="95">
        <f>SUM(JANUARY!C91)+C91</f>
        <v>4633</v>
      </c>
      <c r="G91" s="33">
        <f>(+E91-F91)/F91*100</f>
        <v>14.267213468594864</v>
      </c>
    </row>
    <row r="92" spans="1:7" ht="12.75">
      <c r="A92" s="17" t="s">
        <v>42</v>
      </c>
      <c r="B92" s="12">
        <v>12</v>
      </c>
      <c r="C92" s="12">
        <v>4</v>
      </c>
      <c r="D92" s="33">
        <f>(+B92-C92)/C92*100</f>
        <v>200</v>
      </c>
      <c r="E92" s="95">
        <f>SUM(JANUARY!B92)+B92</f>
        <v>41</v>
      </c>
      <c r="F92" s="95">
        <f>SUM(JANUARY!C92)+C92</f>
        <v>37</v>
      </c>
      <c r="G92" s="33">
        <f>(+E92-F92)/F92*100</f>
        <v>10.81081081081081</v>
      </c>
    </row>
    <row r="93" spans="1:7" ht="12.75">
      <c r="A93" s="17" t="s">
        <v>43</v>
      </c>
      <c r="B93" s="12">
        <v>77</v>
      </c>
      <c r="C93" s="12">
        <v>153</v>
      </c>
      <c r="D93" s="33">
        <f>(+B93-C93)/C93*100</f>
        <v>-49.673202614379086</v>
      </c>
      <c r="E93" s="95">
        <f>SUM(JANUARY!B93)+B93</f>
        <v>173</v>
      </c>
      <c r="F93" s="95">
        <f>SUM(JANUARY!C93)+C93</f>
        <v>229</v>
      </c>
      <c r="G93" s="33">
        <f>(+E93-F93)/F93*100</f>
        <v>-24.45414847161572</v>
      </c>
    </row>
    <row r="94" spans="1:7" ht="12.75">
      <c r="A94" s="17" t="s">
        <v>44</v>
      </c>
      <c r="B94" s="12">
        <v>1771</v>
      </c>
      <c r="C94" s="12">
        <v>1389</v>
      </c>
      <c r="D94" s="33">
        <f>(+B94-C94)/C94*100</f>
        <v>27.501799856011523</v>
      </c>
      <c r="E94" s="95">
        <f>SUM(JANUARY!B94)+B94</f>
        <v>3200</v>
      </c>
      <c r="F94" s="95">
        <f>SUM(JANUARY!C94)+C94</f>
        <v>2782</v>
      </c>
      <c r="G94" s="33">
        <f>(+E94-F94)/F94*100</f>
        <v>15.025161754133718</v>
      </c>
    </row>
    <row r="95" spans="1:7" ht="12.75">
      <c r="A95" s="14"/>
      <c r="B95" s="10"/>
      <c r="C95" s="10"/>
      <c r="D95" s="10"/>
      <c r="E95" s="10"/>
      <c r="F95" s="10"/>
      <c r="G95" s="10"/>
    </row>
    <row r="96" spans="1:7" ht="12.75">
      <c r="A96" s="17" t="s">
        <v>45</v>
      </c>
      <c r="B96" s="12">
        <f>SUM(B57+B61+B65)</f>
        <v>110909</v>
      </c>
      <c r="C96" s="12">
        <f>SUM(C57+C61+C65)</f>
        <v>99081</v>
      </c>
      <c r="D96" s="13">
        <f>(+B96-C96)/C96*100</f>
        <v>11.937707532221111</v>
      </c>
      <c r="E96" s="12">
        <f>SUM(E57+E61+E65)</f>
        <v>200316</v>
      </c>
      <c r="F96" s="12">
        <f>SUM(F57+F61+F65)</f>
        <v>180420</v>
      </c>
      <c r="G96" s="13">
        <f>(+E96-F96)/F96*100</f>
        <v>11.02760226139009</v>
      </c>
    </row>
    <row r="97" spans="1:7" ht="12.75">
      <c r="A97" s="100"/>
      <c r="B97" s="100"/>
      <c r="C97" s="100"/>
      <c r="D97" s="100"/>
      <c r="E97" s="100"/>
      <c r="F97" s="100"/>
      <c r="G97" s="100"/>
    </row>
    <row r="98" spans="1:7" ht="12">
      <c r="A98" s="103">
        <f ca="1">NOW()</f>
        <v>41142.5155130787</v>
      </c>
      <c r="B98" s="103"/>
      <c r="C98" s="103"/>
      <c r="D98" s="103"/>
      <c r="E98" s="103"/>
      <c r="F98" s="103"/>
      <c r="G98" s="103"/>
    </row>
    <row r="99" spans="1:7" ht="12">
      <c r="A99" s="103"/>
      <c r="B99" s="103"/>
      <c r="C99" s="103"/>
      <c r="D99" s="103"/>
      <c r="E99" s="103"/>
      <c r="F99" s="103"/>
      <c r="G99" s="103"/>
    </row>
  </sheetData>
  <sheetProtection/>
  <mergeCells count="5">
    <mergeCell ref="A99:G99"/>
    <mergeCell ref="A98:G98"/>
    <mergeCell ref="A97:G97"/>
    <mergeCell ref="A6:G6"/>
    <mergeCell ref="A7:G7"/>
  </mergeCells>
  <printOptions horizontalCentered="1"/>
  <pageMargins left="0.75" right="0.7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9"/>
  <sheetViews>
    <sheetView showGridLines="0" zoomScalePageLayoutView="0" workbookViewId="0" topLeftCell="A1">
      <selection activeCell="E10" sqref="E10"/>
    </sheetView>
  </sheetViews>
  <sheetFormatPr defaultColWidth="9.625" defaultRowHeight="12.75"/>
  <cols>
    <col min="1" max="1" width="18.75390625" style="0" customWidth="1"/>
    <col min="2" max="2" width="12.875" style="0" customWidth="1"/>
    <col min="3" max="3" width="12.25390625" style="0" customWidth="1"/>
    <col min="4" max="4" width="7.625" style="0" customWidth="1"/>
    <col min="5" max="5" width="11.625" style="0" customWidth="1"/>
    <col min="6" max="6" width="11.875" style="0" customWidth="1"/>
    <col min="7" max="7" width="7.62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3"/>
      <c r="B2" s="3"/>
      <c r="C2" s="3"/>
      <c r="D2" s="3"/>
      <c r="E2" s="3"/>
      <c r="F2" s="3"/>
      <c r="G2" s="3"/>
    </row>
    <row r="3" spans="1:7" ht="15.75">
      <c r="A3" s="3" t="s">
        <v>84</v>
      </c>
      <c r="B3" s="3"/>
      <c r="C3" s="42"/>
      <c r="D3" s="3"/>
      <c r="E3" s="3"/>
      <c r="F3" s="3"/>
      <c r="G3" s="3"/>
    </row>
    <row r="4" spans="1:7" ht="15.75">
      <c r="A4" s="39"/>
      <c r="B4" s="1"/>
      <c r="C4" s="2"/>
      <c r="D4" s="1"/>
      <c r="E4" s="1"/>
      <c r="F4" s="1"/>
      <c r="G4" s="1"/>
    </row>
    <row r="5" spans="1:7" ht="15.75">
      <c r="A5" s="1" t="s">
        <v>1</v>
      </c>
      <c r="B5" s="1"/>
      <c r="C5" s="2"/>
      <c r="D5" s="1"/>
      <c r="E5" s="1"/>
      <c r="F5" s="1"/>
      <c r="G5" s="1"/>
    </row>
    <row r="6" spans="1:7" ht="6" customHeight="1">
      <c r="A6" s="22"/>
      <c r="B6" s="22"/>
      <c r="C6" s="34"/>
      <c r="D6" s="43"/>
      <c r="E6" s="43"/>
      <c r="F6" s="34"/>
      <c r="G6" s="22"/>
    </row>
    <row r="7" spans="1:7" ht="6.75" customHeight="1">
      <c r="A7" s="22"/>
      <c r="B7" s="22"/>
      <c r="C7" s="22"/>
      <c r="D7" s="22"/>
      <c r="E7" s="22"/>
      <c r="F7" s="22"/>
      <c r="G7" s="22"/>
    </row>
    <row r="8" spans="1:7" ht="12.75">
      <c r="A8" s="22"/>
      <c r="B8" s="44" t="s">
        <v>82</v>
      </c>
      <c r="C8" s="44" t="s">
        <v>64</v>
      </c>
      <c r="D8" s="45" t="s">
        <v>48</v>
      </c>
      <c r="E8" s="45" t="s">
        <v>83</v>
      </c>
      <c r="F8" s="45" t="s">
        <v>63</v>
      </c>
      <c r="G8" s="45" t="s">
        <v>48</v>
      </c>
    </row>
    <row r="9" spans="1:7" ht="15.75" customHeight="1">
      <c r="A9" s="17" t="s">
        <v>4</v>
      </c>
      <c r="B9" s="46"/>
      <c r="C9" s="46"/>
      <c r="D9" s="46"/>
      <c r="E9" s="46"/>
      <c r="F9" s="46"/>
      <c r="G9" s="46"/>
    </row>
    <row r="10" spans="1:7" ht="12.75">
      <c r="A10" s="47" t="s">
        <v>6</v>
      </c>
      <c r="B10" s="10">
        <v>120090</v>
      </c>
      <c r="C10" s="10">
        <v>107973</v>
      </c>
      <c r="D10" s="11">
        <f>(+B10-C10)/C10*100</f>
        <v>11.222250006946181</v>
      </c>
      <c r="E10" s="10">
        <f>SUM(JANUARY!B11+FEBRUARY!B11)+B10</f>
        <v>274007</v>
      </c>
      <c r="F10" s="10">
        <f>SUM(JANUARY!C11+FEBRUARY!C11)+C10</f>
        <v>245543</v>
      </c>
      <c r="G10" s="11">
        <f>(+E10-F10)/F10*100</f>
        <v>11.592266934915676</v>
      </c>
    </row>
    <row r="11" spans="1:7" ht="12.75">
      <c r="A11" s="47" t="s">
        <v>7</v>
      </c>
      <c r="B11" s="10">
        <v>213440</v>
      </c>
      <c r="C11" s="10">
        <v>187735</v>
      </c>
      <c r="D11" s="11">
        <f>(+B11-C11)/C11*100</f>
        <v>13.692172477161957</v>
      </c>
      <c r="E11" s="10">
        <f>SUM(JANUARY!B12+FEBRUARY!B12)+B11</f>
        <v>635491</v>
      </c>
      <c r="F11" s="10">
        <f>SUM(JANUARY!C12+FEBRUARY!C12)+C11</f>
        <v>568336</v>
      </c>
      <c r="G11" s="11">
        <f>(+E11-F11)/F11*100</f>
        <v>11.816073590270545</v>
      </c>
    </row>
    <row r="12" spans="1:7" ht="12.75">
      <c r="A12" s="9" t="s">
        <v>8</v>
      </c>
      <c r="B12" s="12">
        <f>SUM(B10:B11)</f>
        <v>333530</v>
      </c>
      <c r="C12" s="12">
        <f>SUM(C10:C11)</f>
        <v>295708</v>
      </c>
      <c r="D12" s="13">
        <f>(+B12-C12)/C12*100</f>
        <v>12.790320180718817</v>
      </c>
      <c r="E12" s="12">
        <f>SUM(E10:E11)</f>
        <v>909498</v>
      </c>
      <c r="F12" s="12">
        <f>SUM(F10:F11)</f>
        <v>813879</v>
      </c>
      <c r="G12" s="13">
        <f>(+E12-F12)/F12*100</f>
        <v>11.74855230322935</v>
      </c>
    </row>
    <row r="13" spans="1:7" ht="12.75">
      <c r="A13" s="22"/>
      <c r="B13" s="22"/>
      <c r="C13" s="22"/>
      <c r="D13" s="16" t="s">
        <v>2</v>
      </c>
      <c r="E13" s="10"/>
      <c r="F13" s="10"/>
      <c r="G13" s="16" t="s">
        <v>2</v>
      </c>
    </row>
    <row r="14" spans="1:7" ht="12.75">
      <c r="A14" s="22"/>
      <c r="B14" s="22"/>
      <c r="C14" s="22"/>
      <c r="D14" s="16" t="s">
        <v>2</v>
      </c>
      <c r="E14" s="10"/>
      <c r="F14" s="10"/>
      <c r="G14" s="16" t="s">
        <v>2</v>
      </c>
    </row>
    <row r="15" spans="1:7" ht="14.25" customHeight="1">
      <c r="A15" s="17" t="s">
        <v>9</v>
      </c>
      <c r="B15" s="22"/>
      <c r="C15" s="22"/>
      <c r="D15" s="16" t="s">
        <v>2</v>
      </c>
      <c r="E15" s="10"/>
      <c r="F15" s="10"/>
      <c r="G15" s="16" t="s">
        <v>2</v>
      </c>
    </row>
    <row r="16" spans="1:7" ht="12.75">
      <c r="A16" s="47" t="s">
        <v>6</v>
      </c>
      <c r="B16" s="10">
        <v>12784</v>
      </c>
      <c r="C16" s="10">
        <v>9791</v>
      </c>
      <c r="D16" s="11">
        <f>(+B16-C16)/C16*100</f>
        <v>30.568889796752117</v>
      </c>
      <c r="E16" s="10">
        <f>SUM(JANUARY!B17+FEBRUARY!B17)+B16</f>
        <v>32164</v>
      </c>
      <c r="F16" s="10">
        <f>SUM(JANUARY!C17+FEBRUARY!C17)+C16</f>
        <v>26386</v>
      </c>
      <c r="G16" s="11">
        <f>(+E16-F16)/F16*100</f>
        <v>21.897976199499738</v>
      </c>
    </row>
    <row r="17" spans="1:7" ht="12.75">
      <c r="A17" s="47" t="s">
        <v>7</v>
      </c>
      <c r="B17" s="10">
        <v>73176</v>
      </c>
      <c r="C17" s="10">
        <v>72202</v>
      </c>
      <c r="D17" s="11">
        <f>(+B17-C17)/C17*100</f>
        <v>1.3489931026841362</v>
      </c>
      <c r="E17" s="10">
        <f>SUM(JANUARY!B18+FEBRUARY!B18)+B17</f>
        <v>190483</v>
      </c>
      <c r="F17" s="10">
        <f>SUM(JANUARY!C18+FEBRUARY!C18)+C17</f>
        <v>188570</v>
      </c>
      <c r="G17" s="11">
        <f>(+E17-F17)/F17*100</f>
        <v>1.0144773824044122</v>
      </c>
    </row>
    <row r="18" spans="1:7" ht="12.75">
      <c r="A18" s="9" t="s">
        <v>8</v>
      </c>
      <c r="B18" s="12">
        <f>SUM(B16:B17)</f>
        <v>85960</v>
      </c>
      <c r="C18" s="12">
        <f>SUM(C16:C17)</f>
        <v>81993</v>
      </c>
      <c r="D18" s="13">
        <f>(+B18-C18)/C18*100</f>
        <v>4.838217896649714</v>
      </c>
      <c r="E18" s="12">
        <f>SUM(E16:E17)</f>
        <v>222647</v>
      </c>
      <c r="F18" s="12">
        <f>SUM(F16:F17)</f>
        <v>214956</v>
      </c>
      <c r="G18" s="13">
        <f>(+E18-F18)/F18*100</f>
        <v>3.5779415322205472</v>
      </c>
    </row>
    <row r="19" spans="1:7" ht="12.75">
      <c r="A19" s="34" t="s">
        <v>2</v>
      </c>
      <c r="B19" s="22"/>
      <c r="C19" s="22"/>
      <c r="D19" s="16" t="s">
        <v>2</v>
      </c>
      <c r="E19" s="10"/>
      <c r="F19" s="10"/>
      <c r="G19" s="16" t="s">
        <v>2</v>
      </c>
    </row>
    <row r="20" spans="1:7" ht="12.75">
      <c r="A20" s="22"/>
      <c r="B20" s="22"/>
      <c r="C20" s="22"/>
      <c r="D20" s="16" t="s">
        <v>2</v>
      </c>
      <c r="E20" s="10"/>
      <c r="F20" s="10"/>
      <c r="G20" s="16" t="s">
        <v>2</v>
      </c>
    </row>
    <row r="21" spans="1:7" ht="15" customHeight="1">
      <c r="A21" s="17" t="s">
        <v>10</v>
      </c>
      <c r="B21" s="22"/>
      <c r="C21" s="22"/>
      <c r="D21" s="16" t="s">
        <v>2</v>
      </c>
      <c r="E21" s="10"/>
      <c r="F21" s="10"/>
      <c r="G21" s="16" t="s">
        <v>2</v>
      </c>
    </row>
    <row r="22" spans="1:7" ht="12.75">
      <c r="A22" s="47" t="s">
        <v>6</v>
      </c>
      <c r="B22" s="10">
        <v>23341</v>
      </c>
      <c r="C22" s="10">
        <v>22496</v>
      </c>
      <c r="D22" s="11">
        <f>(+B22-C22)/C22*100</f>
        <v>3.7562233285917497</v>
      </c>
      <c r="E22" s="10">
        <f>SUM(JANUARY!B23+FEBRUARY!B23)+B22</f>
        <v>50360</v>
      </c>
      <c r="F22" s="10">
        <f>SUM(JANUARY!C23+FEBRUARY!C23)+C22</f>
        <v>48751</v>
      </c>
      <c r="G22" s="11">
        <f>(+E22-F22)/F22*100</f>
        <v>3.300445119074481</v>
      </c>
    </row>
    <row r="23" spans="1:7" ht="12.75">
      <c r="A23" s="47" t="s">
        <v>7</v>
      </c>
      <c r="B23" s="10">
        <v>189541</v>
      </c>
      <c r="C23" s="10">
        <v>155206</v>
      </c>
      <c r="D23" s="11">
        <f>(+B23-C23)/C23*100</f>
        <v>22.122211770163524</v>
      </c>
      <c r="E23" s="10">
        <f>SUM(JANUARY!B24+FEBRUARY!B24)+B23</f>
        <v>510473</v>
      </c>
      <c r="F23" s="10">
        <f>SUM(JANUARY!C24+FEBRUARY!C24)+C23</f>
        <v>450015</v>
      </c>
      <c r="G23" s="11">
        <f>(+E23-F23)/F23*100</f>
        <v>13.434663289001477</v>
      </c>
    </row>
    <row r="24" spans="1:7" ht="12.75">
      <c r="A24" s="9" t="s">
        <v>8</v>
      </c>
      <c r="B24" s="12">
        <f>SUM(B22:B23)</f>
        <v>212882</v>
      </c>
      <c r="C24" s="12">
        <f>SUM(C22:C23)</f>
        <v>177702</v>
      </c>
      <c r="D24" s="13">
        <f>(+B24-C24)/C24*100</f>
        <v>19.797188551620128</v>
      </c>
      <c r="E24" s="12">
        <f>SUM(E22:E23)</f>
        <v>560833</v>
      </c>
      <c r="F24" s="12">
        <f>SUM(F22:F23)</f>
        <v>498766</v>
      </c>
      <c r="G24" s="13">
        <f>(+E24-F24)/F24*100</f>
        <v>12.444112068585268</v>
      </c>
    </row>
    <row r="25" spans="1:7" ht="12.75">
      <c r="A25" s="22"/>
      <c r="B25" s="22"/>
      <c r="C25" s="22"/>
      <c r="D25" s="16" t="s">
        <v>2</v>
      </c>
      <c r="E25" s="10"/>
      <c r="F25" s="10"/>
      <c r="G25" s="16" t="s">
        <v>2</v>
      </c>
    </row>
    <row r="26" spans="1:7" ht="12.75">
      <c r="A26" s="22"/>
      <c r="B26" s="22"/>
      <c r="C26" s="22"/>
      <c r="D26" s="16" t="s">
        <v>2</v>
      </c>
      <c r="E26" s="10"/>
      <c r="F26" s="10"/>
      <c r="G26" s="16" t="s">
        <v>2</v>
      </c>
    </row>
    <row r="27" spans="1:7" ht="14.25" customHeight="1">
      <c r="A27" s="17" t="s">
        <v>49</v>
      </c>
      <c r="B27" s="22"/>
      <c r="C27" s="22"/>
      <c r="D27" s="16" t="s">
        <v>2</v>
      </c>
      <c r="E27" s="10"/>
      <c r="F27" s="10"/>
      <c r="G27" s="11"/>
    </row>
    <row r="28" spans="1:7" ht="12.75">
      <c r="A28" s="47" t="s">
        <v>6</v>
      </c>
      <c r="B28" s="10">
        <f>SUM(B10+B16+B22)</f>
        <v>156215</v>
      </c>
      <c r="C28" s="10">
        <f>SUM(C10+C16+C22)</f>
        <v>140260</v>
      </c>
      <c r="D28" s="11">
        <f>(+B28-C28)/C28*100</f>
        <v>11.37530300869813</v>
      </c>
      <c r="E28" s="10">
        <f>SUM(E10+E16+E22)</f>
        <v>356531</v>
      </c>
      <c r="F28" s="10">
        <f>SUM(F10+F16+F22)</f>
        <v>320680</v>
      </c>
      <c r="G28" s="11">
        <f>(+E28-F28)/F28*100</f>
        <v>11.179680678558064</v>
      </c>
    </row>
    <row r="29" spans="1:7" ht="12.75">
      <c r="A29" s="47" t="s">
        <v>7</v>
      </c>
      <c r="B29" s="10">
        <f>SUM(B11+B17+B23)</f>
        <v>476157</v>
      </c>
      <c r="C29" s="10">
        <f>SUM(C11+C17+C23)</f>
        <v>415143</v>
      </c>
      <c r="D29" s="11">
        <f>(+B29-C29)/C29*100</f>
        <v>14.69710437126484</v>
      </c>
      <c r="E29" s="10">
        <f>SUM(E11+E17+E23)</f>
        <v>1336447</v>
      </c>
      <c r="F29" s="10">
        <f>SUM(F11+F17+F23)</f>
        <v>1206921</v>
      </c>
      <c r="G29" s="11">
        <f>(+E29-F29)/F29*100</f>
        <v>10.731936887335625</v>
      </c>
    </row>
    <row r="30" spans="1:7" ht="12.75">
      <c r="A30" s="18" t="s">
        <v>8</v>
      </c>
      <c r="B30" s="48">
        <f>SUM(B28:B29)</f>
        <v>632372</v>
      </c>
      <c r="C30" s="48">
        <f>SUM(C28:C29)</f>
        <v>555403</v>
      </c>
      <c r="D30" s="21">
        <f>(+B30-C30)/C30*100</f>
        <v>13.858225468713709</v>
      </c>
      <c r="E30" s="48">
        <f>SUM(E28:E29)</f>
        <v>1692978</v>
      </c>
      <c r="F30" s="48">
        <f>SUM(F28:F29)</f>
        <v>1527601</v>
      </c>
      <c r="G30" s="21">
        <f>(+E30-F30)/F30*100</f>
        <v>10.82592902204175</v>
      </c>
    </row>
    <row r="31" spans="1:7" ht="12.75">
      <c r="A31" s="22"/>
      <c r="B31" s="22"/>
      <c r="C31" s="22"/>
      <c r="D31" s="16" t="s">
        <v>2</v>
      </c>
      <c r="E31" s="10"/>
      <c r="F31" s="10"/>
      <c r="G31" s="11"/>
    </row>
    <row r="32" spans="1:7" ht="12.75">
      <c r="A32" s="22"/>
      <c r="B32" s="22"/>
      <c r="C32" s="22"/>
      <c r="D32" s="16" t="s">
        <v>2</v>
      </c>
      <c r="E32" s="22"/>
      <c r="F32" s="22"/>
      <c r="G32" s="11"/>
    </row>
    <row r="33" spans="1:7" ht="12.75">
      <c r="A33" s="96" t="s">
        <v>57</v>
      </c>
      <c r="B33" s="22"/>
      <c r="C33" s="22"/>
      <c r="D33" s="22"/>
      <c r="E33" s="22"/>
      <c r="F33" s="22"/>
      <c r="G33" s="11"/>
    </row>
    <row r="34" spans="1:7" ht="12.75">
      <c r="A34" s="96" t="s">
        <v>54</v>
      </c>
      <c r="B34" s="22"/>
      <c r="C34" s="22"/>
      <c r="D34" s="22"/>
      <c r="E34" s="22"/>
      <c r="F34" s="22"/>
      <c r="G34" s="11"/>
    </row>
    <row r="35" spans="1:7" ht="12.75">
      <c r="A35" s="96" t="s">
        <v>55</v>
      </c>
      <c r="B35" s="22"/>
      <c r="C35" s="22"/>
      <c r="D35" s="22"/>
      <c r="E35" s="22"/>
      <c r="F35" s="22"/>
      <c r="G35" s="22"/>
    </row>
    <row r="36" spans="1:7" ht="12.75">
      <c r="A36" s="96" t="s">
        <v>56</v>
      </c>
      <c r="B36" s="22"/>
      <c r="C36" s="22"/>
      <c r="D36" s="22"/>
      <c r="E36" s="22"/>
      <c r="F36" s="22"/>
      <c r="G36" s="22"/>
    </row>
    <row r="37" spans="1:7" ht="15" customHeight="1">
      <c r="A37" s="34"/>
      <c r="B37" s="22"/>
      <c r="C37" s="22"/>
      <c r="D37" s="22"/>
      <c r="E37" s="22"/>
      <c r="F37" s="22"/>
      <c r="G37" s="22"/>
    </row>
    <row r="38" spans="1:7" ht="15" customHeight="1">
      <c r="A38" s="5"/>
      <c r="B38" s="5"/>
      <c r="C38" s="5"/>
      <c r="D38" s="5"/>
      <c r="E38" s="5"/>
      <c r="F38" s="5"/>
      <c r="G38" s="49"/>
    </row>
    <row r="39" spans="1:7" ht="15" customHeight="1">
      <c r="A39" s="106"/>
      <c r="B39" s="106"/>
      <c r="C39" s="106"/>
      <c r="D39" s="106"/>
      <c r="E39" s="106"/>
      <c r="F39" s="106"/>
      <c r="G39" s="106"/>
    </row>
    <row r="40" spans="1:7" ht="15" customHeight="1">
      <c r="A40" s="50"/>
      <c r="B40" s="50"/>
      <c r="C40" s="50"/>
      <c r="D40" s="50"/>
      <c r="E40" s="50"/>
      <c r="F40" s="50"/>
      <c r="G40" s="50"/>
    </row>
    <row r="41" spans="1:7" ht="15" customHeight="1">
      <c r="A41" s="50"/>
      <c r="B41" s="50"/>
      <c r="C41" s="50"/>
      <c r="D41" s="50"/>
      <c r="E41" s="50"/>
      <c r="F41" s="50"/>
      <c r="G41" s="50"/>
    </row>
    <row r="42" spans="1:7" ht="15" customHeight="1">
      <c r="A42" s="50"/>
      <c r="B42" s="50"/>
      <c r="C42" s="50"/>
      <c r="D42" s="50"/>
      <c r="E42" s="50"/>
      <c r="F42" s="50"/>
      <c r="G42" s="50"/>
    </row>
    <row r="43" spans="1:7" ht="15" customHeight="1">
      <c r="A43" s="50"/>
      <c r="B43" s="50"/>
      <c r="C43" s="50"/>
      <c r="D43" s="50"/>
      <c r="E43" s="50"/>
      <c r="F43" s="50"/>
      <c r="G43" s="50"/>
    </row>
    <row r="44" spans="1:7" ht="15" customHeight="1">
      <c r="A44" s="50"/>
      <c r="B44" s="50"/>
      <c r="C44" s="50"/>
      <c r="D44" s="50"/>
      <c r="E44" s="50"/>
      <c r="F44" s="50"/>
      <c r="G44" s="50"/>
    </row>
    <row r="45" spans="1:7" ht="15" customHeight="1">
      <c r="A45" s="50"/>
      <c r="B45" s="50"/>
      <c r="C45" s="50"/>
      <c r="D45" s="50"/>
      <c r="E45" s="50"/>
      <c r="F45" s="50"/>
      <c r="G45" s="50"/>
    </row>
    <row r="46" spans="1:7" ht="15" customHeight="1">
      <c r="A46" s="50"/>
      <c r="B46" s="50"/>
      <c r="C46" s="50"/>
      <c r="D46" s="50"/>
      <c r="E46" s="50"/>
      <c r="F46" s="50"/>
      <c r="G46" s="50"/>
    </row>
    <row r="47" spans="1:7" ht="15" customHeight="1">
      <c r="A47" s="50"/>
      <c r="B47" s="50"/>
      <c r="C47" s="50"/>
      <c r="D47" s="50"/>
      <c r="E47" s="50"/>
      <c r="F47" s="50"/>
      <c r="G47" s="50"/>
    </row>
    <row r="48" spans="1:7" ht="15" customHeight="1">
      <c r="A48" s="50"/>
      <c r="B48" s="50"/>
      <c r="C48" s="50"/>
      <c r="D48" s="50"/>
      <c r="E48" s="50"/>
      <c r="F48" s="50"/>
      <c r="G48" s="50"/>
    </row>
    <row r="49" spans="1:7" ht="15" customHeight="1">
      <c r="A49" s="50"/>
      <c r="B49" s="50"/>
      <c r="C49" s="50"/>
      <c r="D49" s="50"/>
      <c r="E49" s="50"/>
      <c r="F49" s="50"/>
      <c r="G49" s="50"/>
    </row>
    <row r="50" spans="1:7" ht="15.75">
      <c r="A50" s="27" t="s">
        <v>52</v>
      </c>
      <c r="B50" s="27"/>
      <c r="C50" s="28"/>
      <c r="D50" s="27"/>
      <c r="E50" s="27"/>
      <c r="F50" s="27"/>
      <c r="G50" s="27"/>
    </row>
    <row r="51" spans="1:7" ht="15.75">
      <c r="A51" s="27" t="s">
        <v>14</v>
      </c>
      <c r="B51" s="27"/>
      <c r="C51" s="28"/>
      <c r="D51" s="27"/>
      <c r="E51" s="27"/>
      <c r="F51" s="27"/>
      <c r="G51" s="27"/>
    </row>
    <row r="52" spans="1:7" ht="15.75">
      <c r="A52" s="3" t="s">
        <v>85</v>
      </c>
      <c r="B52" s="28"/>
      <c r="C52" s="28"/>
      <c r="D52" s="27"/>
      <c r="E52" s="27"/>
      <c r="F52" s="27"/>
      <c r="G52" s="27"/>
    </row>
    <row r="53" spans="1:7" ht="12.75">
      <c r="A53" s="24"/>
      <c r="B53" s="24"/>
      <c r="C53" s="24"/>
      <c r="D53" s="24"/>
      <c r="E53" s="24"/>
      <c r="F53" s="24"/>
      <c r="G53" s="24"/>
    </row>
    <row r="54" spans="1:7" ht="12.75">
      <c r="A54" s="22"/>
      <c r="B54" s="22"/>
      <c r="C54" s="17"/>
      <c r="D54" s="17"/>
      <c r="E54" s="6"/>
      <c r="F54" s="5"/>
      <c r="G54" s="9"/>
    </row>
    <row r="55" spans="1:7" ht="12.75">
      <c r="A55" s="14" t="s">
        <v>16</v>
      </c>
      <c r="B55" s="29" t="s">
        <v>86</v>
      </c>
      <c r="C55" s="29" t="s">
        <v>65</v>
      </c>
      <c r="D55" s="8" t="s">
        <v>48</v>
      </c>
      <c r="E55" s="45" t="s">
        <v>83</v>
      </c>
      <c r="F55" s="45" t="s">
        <v>63</v>
      </c>
      <c r="G55" s="8" t="s">
        <v>48</v>
      </c>
    </row>
    <row r="56" spans="1:7" ht="12.75">
      <c r="A56" s="14"/>
      <c r="B56" s="29"/>
      <c r="C56" s="29"/>
      <c r="D56" s="9"/>
      <c r="E56" s="40"/>
      <c r="F56" s="40"/>
      <c r="G56" s="9"/>
    </row>
    <row r="57" spans="1:7" ht="12.75">
      <c r="A57" s="17" t="s">
        <v>50</v>
      </c>
      <c r="B57" s="12">
        <f>B58+B59</f>
        <v>120090</v>
      </c>
      <c r="C57" s="12">
        <f>C58+C59</f>
        <v>107973</v>
      </c>
      <c r="D57" s="13">
        <f>(+B57-C57)/C57*100</f>
        <v>11.222250006946181</v>
      </c>
      <c r="E57" s="12">
        <f>SUM(E58+E59)</f>
        <v>274007</v>
      </c>
      <c r="F57" s="12">
        <f>SUM(F58+F59)</f>
        <v>245543</v>
      </c>
      <c r="G57" s="13">
        <f>(+E57-F57)/F57*100</f>
        <v>11.592266934915676</v>
      </c>
    </row>
    <row r="58" spans="1:7" ht="12.75">
      <c r="A58" s="14" t="s">
        <v>18</v>
      </c>
      <c r="B58" s="30">
        <v>120090</v>
      </c>
      <c r="C58" s="30">
        <v>107973</v>
      </c>
      <c r="D58" s="11">
        <f>(+B58-C58)/C58*100</f>
        <v>11.222250006946181</v>
      </c>
      <c r="E58" s="10">
        <f>SUM(JANUARY!B58+FEBRUARY!B58)+B58</f>
        <v>274007</v>
      </c>
      <c r="F58" s="10">
        <f>SUM(JANUARY!C58+FEBRUARY!C58)+C58</f>
        <v>245543</v>
      </c>
      <c r="G58" s="11">
        <f>(+E58-F58)/F58*100</f>
        <v>11.592266934915676</v>
      </c>
    </row>
    <row r="59" spans="1:7" ht="12.75">
      <c r="A59" s="14" t="s">
        <v>19</v>
      </c>
      <c r="B59" s="10">
        <v>0</v>
      </c>
      <c r="C59" s="10">
        <v>0</v>
      </c>
      <c r="D59" s="11">
        <v>0</v>
      </c>
      <c r="E59" s="10">
        <f>SUM(JANUARY!B59+FEBRUARY!B59)+B59</f>
        <v>0</v>
      </c>
      <c r="F59" s="10">
        <f>SUM(JANUARY!C59+FEBRUARY!C59)+C59</f>
        <v>0</v>
      </c>
      <c r="G59" s="11">
        <v>0</v>
      </c>
    </row>
    <row r="60" spans="1:7" ht="12.75">
      <c r="A60" s="14"/>
      <c r="B60" s="32"/>
      <c r="C60" s="32"/>
      <c r="D60" s="9"/>
      <c r="E60" s="9"/>
      <c r="F60" s="9"/>
      <c r="G60" s="9"/>
    </row>
    <row r="61" spans="1:7" ht="12.75">
      <c r="A61" s="17" t="s">
        <v>9</v>
      </c>
      <c r="B61" s="12">
        <f>B62+B63</f>
        <v>12784</v>
      </c>
      <c r="C61" s="12">
        <f>C62+C63</f>
        <v>9791</v>
      </c>
      <c r="D61" s="13">
        <f>(+B61-C61)/C61*100</f>
        <v>30.568889796752117</v>
      </c>
      <c r="E61" s="12">
        <f>E62+E63</f>
        <v>32164</v>
      </c>
      <c r="F61" s="12">
        <f>F62+F63</f>
        <v>26386</v>
      </c>
      <c r="G61" s="13">
        <f>(+E61-F61)/F61*100</f>
        <v>21.897976199499738</v>
      </c>
    </row>
    <row r="62" spans="1:7" ht="12.75">
      <c r="A62" s="34" t="s">
        <v>20</v>
      </c>
      <c r="B62" s="10">
        <v>12784</v>
      </c>
      <c r="C62" s="10">
        <v>9713</v>
      </c>
      <c r="D62" s="11">
        <f>(+B62-C62)/C62*100</f>
        <v>31.61741995264079</v>
      </c>
      <c r="E62" s="10">
        <f>SUM(JANUARY!B62+FEBRUARY!B62)+B62</f>
        <v>32164</v>
      </c>
      <c r="F62" s="10">
        <f>SUM(JANUARY!C62+FEBRUARY!C62)+C62</f>
        <v>26209</v>
      </c>
      <c r="G62" s="11">
        <f>(+E62-F62)/F62*100</f>
        <v>22.721202640314395</v>
      </c>
    </row>
    <row r="63" spans="1:7" ht="12.75">
      <c r="A63" s="34" t="s">
        <v>21</v>
      </c>
      <c r="B63" s="10">
        <v>0</v>
      </c>
      <c r="C63" s="10">
        <v>78</v>
      </c>
      <c r="D63" s="11">
        <f>(+B63-C63)/C63*100</f>
        <v>-100</v>
      </c>
      <c r="E63" s="10">
        <f>SUM(JANUARY!B63+FEBRUARY!B63)+B63</f>
        <v>0</v>
      </c>
      <c r="F63" s="10">
        <f>SUM(JANUARY!C63+FEBRUARY!C63)+C63</f>
        <v>177</v>
      </c>
      <c r="G63" s="11">
        <f>(+E63-F63)/F63*100</f>
        <v>-100</v>
      </c>
    </row>
    <row r="64" spans="1:7" ht="12.75">
      <c r="A64" s="14"/>
      <c r="B64" s="32"/>
      <c r="C64" s="32"/>
      <c r="D64" s="9"/>
      <c r="E64" s="9"/>
      <c r="F64" s="9"/>
      <c r="G64" s="9"/>
    </row>
    <row r="65" spans="1:7" ht="12.75">
      <c r="A65" s="17" t="s">
        <v>10</v>
      </c>
      <c r="B65" s="35">
        <f>B67+B73+B78+B82+B83+B84+B86+B91+B92+B93+B94</f>
        <v>23341</v>
      </c>
      <c r="C65" s="35">
        <f>C67+C73+C78+C82+C83+C84+C86+C91+C92+C93+C94</f>
        <v>22496</v>
      </c>
      <c r="D65" s="13">
        <f>(+B65-C65)/C65*100</f>
        <v>3.7562233285917497</v>
      </c>
      <c r="E65" s="35">
        <f>E67+E73+E78+E82+E83+E84+E86+E91+E92+E93+E94</f>
        <v>50360</v>
      </c>
      <c r="F65" s="35">
        <f>F67+F73+F78+F82+F83+F84+F86+F91+F92+F93+F94</f>
        <v>48751</v>
      </c>
      <c r="G65" s="13">
        <f>(+E65-F65)/F65*100</f>
        <v>3.300445119074481</v>
      </c>
    </row>
    <row r="66" spans="1:7" ht="12.75">
      <c r="A66" s="14"/>
      <c r="B66" s="35"/>
      <c r="C66" s="35"/>
      <c r="D66" s="13"/>
      <c r="E66" s="35"/>
      <c r="F66" s="35"/>
      <c r="G66" s="11"/>
    </row>
    <row r="67" spans="1:7" ht="12.75">
      <c r="A67" s="17" t="s">
        <v>23</v>
      </c>
      <c r="B67" s="36">
        <f>SUM(B68:B71)</f>
        <v>8769</v>
      </c>
      <c r="C67" s="36">
        <f>SUM(C68:C71)</f>
        <v>8460</v>
      </c>
      <c r="D67" s="13">
        <f>(+B67-C67)/C67*100</f>
        <v>3.6524822695035457</v>
      </c>
      <c r="E67" s="36">
        <f>SUM(E68:E71)</f>
        <v>17225</v>
      </c>
      <c r="F67" s="36">
        <f>SUM(F68:F71)</f>
        <v>17164</v>
      </c>
      <c r="G67" s="13">
        <f>(+E67-F67)/F67*100</f>
        <v>0.35539501281752506</v>
      </c>
    </row>
    <row r="68" spans="1:7" ht="12.75">
      <c r="A68" s="34" t="s">
        <v>24</v>
      </c>
      <c r="B68" s="10">
        <v>6781</v>
      </c>
      <c r="C68" s="10">
        <v>6008</v>
      </c>
      <c r="D68" s="11">
        <f>(+B68-C68)/C68*100</f>
        <v>12.866178428761652</v>
      </c>
      <c r="E68" s="10">
        <f>SUM(JANUARY!B68+FEBRUARY!B68)+B68</f>
        <v>13301</v>
      </c>
      <c r="F68" s="10">
        <f>SUM(JANUARY!C68+FEBRUARY!C68)+C68</f>
        <v>12223</v>
      </c>
      <c r="G68" s="11">
        <f>(+E68-F68)/F68*100</f>
        <v>8.81943876298781</v>
      </c>
    </row>
    <row r="69" spans="1:7" ht="12.75">
      <c r="A69" s="34" t="s">
        <v>25</v>
      </c>
      <c r="B69" s="10">
        <v>1849</v>
      </c>
      <c r="C69" s="10">
        <v>2307</v>
      </c>
      <c r="D69" s="11">
        <f>(+B69-C69)/C69*100</f>
        <v>-19.852622453402688</v>
      </c>
      <c r="E69" s="10">
        <f>SUM(JANUARY!B69+FEBRUARY!B69)+B69</f>
        <v>3687</v>
      </c>
      <c r="F69" s="10">
        <f>SUM(JANUARY!C69+FEBRUARY!C69)+C69</f>
        <v>4646</v>
      </c>
      <c r="G69" s="11">
        <f>(+E69-F69)/F69*100</f>
        <v>-20.641411967283684</v>
      </c>
    </row>
    <row r="70" spans="1:7" ht="12.75">
      <c r="A70" s="34" t="s">
        <v>58</v>
      </c>
      <c r="B70" s="10">
        <v>101</v>
      </c>
      <c r="C70" s="10">
        <v>108</v>
      </c>
      <c r="D70" s="11">
        <f>(+B70-C70)/C70*100</f>
        <v>-6.481481481481481</v>
      </c>
      <c r="E70" s="10">
        <f>SUM(JANUARY!B70+FEBRUARY!B70)+B70</f>
        <v>161</v>
      </c>
      <c r="F70" s="10">
        <f>SUM(JANUARY!C70+FEBRUARY!C70)+C70</f>
        <v>175</v>
      </c>
      <c r="G70" s="11">
        <f>(+E70-F70)/F70*100</f>
        <v>-8</v>
      </c>
    </row>
    <row r="71" spans="1:7" ht="12.75">
      <c r="A71" s="34" t="s">
        <v>26</v>
      </c>
      <c r="B71" s="10">
        <v>38</v>
      </c>
      <c r="C71" s="10">
        <v>37</v>
      </c>
      <c r="D71" s="11">
        <f>(+B71-C71)/C71*100</f>
        <v>2.7027027027027026</v>
      </c>
      <c r="E71" s="10">
        <f>SUM(JANUARY!B71+FEBRUARY!B71)+B71</f>
        <v>76</v>
      </c>
      <c r="F71" s="10">
        <f>SUM(JANUARY!C71+FEBRUARY!C71)+C71</f>
        <v>120</v>
      </c>
      <c r="G71" s="11">
        <f>(+E71-F71)/F71*100</f>
        <v>-36.666666666666664</v>
      </c>
    </row>
    <row r="72" spans="1:7" ht="12.75">
      <c r="A72" s="34"/>
      <c r="B72" s="10"/>
      <c r="C72" s="10"/>
      <c r="D72" s="11"/>
      <c r="E72" s="10"/>
      <c r="F72" s="10"/>
      <c r="G72" s="11"/>
    </row>
    <row r="73" spans="1:7" ht="12.75">
      <c r="A73" s="17" t="s">
        <v>27</v>
      </c>
      <c r="B73" s="12">
        <f>SUM(B74:B76)</f>
        <v>1133</v>
      </c>
      <c r="C73" s="12">
        <f>SUM(C74:C76)</f>
        <v>1123</v>
      </c>
      <c r="D73" s="13">
        <f>(+B73-C73)/C73*100</f>
        <v>0.8904719501335707</v>
      </c>
      <c r="E73" s="12">
        <f>SUM(E74:E76)</f>
        <v>2349</v>
      </c>
      <c r="F73" s="12">
        <f>SUM(F74:F76)</f>
        <v>2187</v>
      </c>
      <c r="G73" s="13">
        <f>(+E73-F73)/F73*100</f>
        <v>7.4074074074074066</v>
      </c>
    </row>
    <row r="74" spans="1:7" ht="12.75">
      <c r="A74" s="34" t="s">
        <v>28</v>
      </c>
      <c r="B74" s="10">
        <v>543</v>
      </c>
      <c r="C74" s="10">
        <v>698</v>
      </c>
      <c r="D74" s="11">
        <f>(+B74-C74)/C74*100</f>
        <v>-22.206303724928368</v>
      </c>
      <c r="E74" s="10">
        <f>SUM(JANUARY!B74+FEBRUARY!B74)+B74</f>
        <v>1021</v>
      </c>
      <c r="F74" s="10">
        <f>SUM(JANUARY!C74+FEBRUARY!C74)+C74</f>
        <v>1342</v>
      </c>
      <c r="G74" s="11">
        <f>(+E74-F74)/F74*100</f>
        <v>-23.91952309985097</v>
      </c>
    </row>
    <row r="75" spans="1:7" ht="12.75">
      <c r="A75" s="34" t="s">
        <v>29</v>
      </c>
      <c r="B75" s="10">
        <v>375</v>
      </c>
      <c r="C75" s="10">
        <v>350</v>
      </c>
      <c r="D75" s="11">
        <f>(+B75-C75)/C75*100</f>
        <v>7.142857142857142</v>
      </c>
      <c r="E75" s="10">
        <f>SUM(JANUARY!B75+FEBRUARY!B75)+B75</f>
        <v>937</v>
      </c>
      <c r="F75" s="10">
        <f>SUM(JANUARY!C75+FEBRUARY!C75)+C75</f>
        <v>650</v>
      </c>
      <c r="G75" s="11">
        <f>(+E75-F75)/F75*100</f>
        <v>44.15384615384615</v>
      </c>
    </row>
    <row r="76" spans="1:7" ht="12.75">
      <c r="A76" s="34" t="s">
        <v>30</v>
      </c>
      <c r="B76" s="10">
        <v>215</v>
      </c>
      <c r="C76" s="10">
        <v>75</v>
      </c>
      <c r="D76" s="11">
        <f>(+B76-C76)/C76*100</f>
        <v>186.66666666666666</v>
      </c>
      <c r="E76" s="10">
        <f>SUM(JANUARY!B76+FEBRUARY!B76)+B76</f>
        <v>391</v>
      </c>
      <c r="F76" s="10">
        <f>SUM(JANUARY!C76+FEBRUARY!C76)+C76</f>
        <v>195</v>
      </c>
      <c r="G76" s="11">
        <f>(+E76-F76)/F76*100</f>
        <v>100.51282051282051</v>
      </c>
    </row>
    <row r="77" spans="1:7" ht="12.75">
      <c r="A77" s="34"/>
      <c r="B77" s="10"/>
      <c r="C77" s="10"/>
      <c r="D77" s="11"/>
      <c r="E77" s="10"/>
      <c r="F77" s="10"/>
      <c r="G77" s="11"/>
    </row>
    <row r="78" spans="1:7" ht="12.75">
      <c r="A78" s="17" t="s">
        <v>31</v>
      </c>
      <c r="B78" s="12">
        <f>SUM(B79:B80)</f>
        <v>875</v>
      </c>
      <c r="C78" s="12">
        <f>SUM(C79:C80)</f>
        <v>752</v>
      </c>
      <c r="D78" s="13">
        <f>(+B78-C78)/C78*100</f>
        <v>16.356382978723406</v>
      </c>
      <c r="E78" s="12">
        <f>SUM(E79:E80)</f>
        <v>2307</v>
      </c>
      <c r="F78" s="12">
        <f>SUM(F79:F80)</f>
        <v>1836</v>
      </c>
      <c r="G78" s="13">
        <f>(+E78-F78)/F78*100</f>
        <v>25.653594771241828</v>
      </c>
    </row>
    <row r="79" spans="1:7" ht="12.75">
      <c r="A79" s="34" t="s">
        <v>32</v>
      </c>
      <c r="B79" s="10">
        <v>461</v>
      </c>
      <c r="C79" s="10">
        <v>305</v>
      </c>
      <c r="D79" s="11">
        <f>(+B79-C79)/C79*100</f>
        <v>51.147540983606554</v>
      </c>
      <c r="E79" s="10">
        <f>SUM(JANUARY!B79+FEBRUARY!B79)+B79</f>
        <v>1286</v>
      </c>
      <c r="F79" s="10">
        <f>SUM(JANUARY!C79+FEBRUARY!C79)+C79</f>
        <v>754</v>
      </c>
      <c r="G79" s="11">
        <f>(+E79-F79)/F79*100</f>
        <v>70.55702917771883</v>
      </c>
    </row>
    <row r="80" spans="1:7" ht="12.75">
      <c r="A80" s="34" t="s">
        <v>33</v>
      </c>
      <c r="B80" s="10">
        <v>414</v>
      </c>
      <c r="C80" s="10">
        <v>447</v>
      </c>
      <c r="D80" s="11">
        <f>(+B80-C80)/C80*100</f>
        <v>-7.38255033557047</v>
      </c>
      <c r="E80" s="10">
        <f>SUM(JANUARY!B80+FEBRUARY!B80)+B80</f>
        <v>1021</v>
      </c>
      <c r="F80" s="10">
        <f>SUM(JANUARY!C80+FEBRUARY!C80)+C80</f>
        <v>1082</v>
      </c>
      <c r="G80" s="11">
        <f>(+E80-F80)/F80*100</f>
        <v>-5.6377079482439925</v>
      </c>
    </row>
    <row r="81" spans="1:7" ht="12.75">
      <c r="A81" s="34"/>
      <c r="B81" s="10"/>
      <c r="C81" s="10"/>
      <c r="D81" s="11"/>
      <c r="E81" s="10"/>
      <c r="F81" s="10"/>
      <c r="G81" s="11"/>
    </row>
    <row r="82" spans="1:7" ht="12.75">
      <c r="A82" s="17" t="s">
        <v>34</v>
      </c>
      <c r="B82" s="12">
        <v>1810</v>
      </c>
      <c r="C82" s="12">
        <v>1577</v>
      </c>
      <c r="D82" s="13">
        <f>(+B82-C82)/C82*100</f>
        <v>14.774889029803424</v>
      </c>
      <c r="E82" s="95">
        <f>SUM(JANUARY!B82+FEBRUARY!B82)+B82</f>
        <v>3316</v>
      </c>
      <c r="F82" s="95">
        <f>SUM(JANUARY!C82+FEBRUARY!C82)+C82</f>
        <v>3260</v>
      </c>
      <c r="G82" s="13">
        <f>(+E82-F82)/F82*100</f>
        <v>1.7177914110429449</v>
      </c>
    </row>
    <row r="83" spans="1:7" ht="12.75">
      <c r="A83" s="17" t="s">
        <v>35</v>
      </c>
      <c r="B83" s="12">
        <v>457</v>
      </c>
      <c r="C83" s="12">
        <v>546</v>
      </c>
      <c r="D83" s="13">
        <f>(+B83-C83)/C83*100</f>
        <v>-16.3003663003663</v>
      </c>
      <c r="E83" s="95">
        <f>SUM(JANUARY!B83+FEBRUARY!B83)+B83</f>
        <v>991</v>
      </c>
      <c r="F83" s="95">
        <f>SUM(JANUARY!C83+FEBRUARY!C83)+C83</f>
        <v>1345</v>
      </c>
      <c r="G83" s="13">
        <f>(+E83-F83)/F83*100</f>
        <v>-26.319702602230482</v>
      </c>
    </row>
    <row r="84" spans="1:7" ht="12.75">
      <c r="A84" s="17" t="s">
        <v>36</v>
      </c>
      <c r="B84" s="12">
        <v>151</v>
      </c>
      <c r="C84" s="12">
        <v>91</v>
      </c>
      <c r="D84" s="13">
        <f>(+B84-C84)/C84*100</f>
        <v>65.93406593406593</v>
      </c>
      <c r="E84" s="95">
        <f>SUM(JANUARY!B84+FEBRUARY!B84)+B84</f>
        <v>310</v>
      </c>
      <c r="F84" s="95">
        <f>SUM(JANUARY!C84+FEBRUARY!C84)+C84</f>
        <v>216</v>
      </c>
      <c r="G84" s="13">
        <f>(+E84-F84)/F84*100</f>
        <v>43.51851851851852</v>
      </c>
    </row>
    <row r="85" spans="1:7" ht="12.75">
      <c r="A85" s="17"/>
      <c r="B85" s="12"/>
      <c r="C85" s="12"/>
      <c r="D85" s="13"/>
      <c r="E85" s="12"/>
      <c r="F85" s="12"/>
      <c r="G85" s="13"/>
    </row>
    <row r="86" spans="1:7" ht="12.75">
      <c r="A86" s="17" t="s">
        <v>37</v>
      </c>
      <c r="B86" s="12">
        <f>SUM(B87:B89)</f>
        <v>4405</v>
      </c>
      <c r="C86" s="12">
        <f>SUM(C87:C89)</f>
        <v>4855</v>
      </c>
      <c r="D86" s="13">
        <f>(+B86-C86)/C86*100</f>
        <v>-9.268795056642636</v>
      </c>
      <c r="E86" s="12">
        <f>SUM(E87:E89)</f>
        <v>9413</v>
      </c>
      <c r="F86" s="12">
        <f>SUM(F87:F89)</f>
        <v>9970</v>
      </c>
      <c r="G86" s="13">
        <f>(+E86-F86)/F86*100</f>
        <v>-5.586760280842527</v>
      </c>
    </row>
    <row r="87" spans="1:7" ht="12.75">
      <c r="A87" s="34" t="s">
        <v>38</v>
      </c>
      <c r="B87" s="10">
        <v>681</v>
      </c>
      <c r="C87" s="10">
        <v>678</v>
      </c>
      <c r="D87" s="11">
        <f>(+B87-C87)/C87*100</f>
        <v>0.4424778761061947</v>
      </c>
      <c r="E87" s="10">
        <f>SUM(JANUARY!B87+FEBRUARY!B87)+B87</f>
        <v>1578</v>
      </c>
      <c r="F87" s="10">
        <f>SUM(JANUARY!C87+FEBRUARY!C87)+C87</f>
        <v>1559</v>
      </c>
      <c r="G87" s="11">
        <f>(+E87-F87)/F87*100</f>
        <v>1.2187299550994226</v>
      </c>
    </row>
    <row r="88" spans="1:7" ht="12.75">
      <c r="A88" s="34" t="s">
        <v>39</v>
      </c>
      <c r="B88" s="10">
        <v>3456</v>
      </c>
      <c r="C88" s="10">
        <v>3967</v>
      </c>
      <c r="D88" s="11">
        <f>(+B88-C88)/C88*100</f>
        <v>-12.881270481472146</v>
      </c>
      <c r="E88" s="10">
        <f>SUM(JANUARY!B88+FEBRUARY!B88)+B88</f>
        <v>7352</v>
      </c>
      <c r="F88" s="10">
        <f>SUM(JANUARY!C88+FEBRUARY!C88)+C88</f>
        <v>7998</v>
      </c>
      <c r="G88" s="11">
        <f>(+E88-F88)/F88*100</f>
        <v>-8.077019254813704</v>
      </c>
    </row>
    <row r="89" spans="1:7" ht="12.75">
      <c r="A89" s="34" t="s">
        <v>40</v>
      </c>
      <c r="B89" s="10">
        <v>268</v>
      </c>
      <c r="C89" s="10">
        <v>210</v>
      </c>
      <c r="D89" s="11">
        <f>(+B89-C89)/C89*100</f>
        <v>27.61904761904762</v>
      </c>
      <c r="E89" s="10">
        <f>SUM(JANUARY!B89+FEBRUARY!B89)+B89</f>
        <v>483</v>
      </c>
      <c r="F89" s="10">
        <f>SUM(JANUARY!C89+FEBRUARY!C89)+C89</f>
        <v>413</v>
      </c>
      <c r="G89" s="11">
        <f>(+E89-F89)/F89*100</f>
        <v>16.94915254237288</v>
      </c>
    </row>
    <row r="90" spans="1:7" ht="12.75">
      <c r="A90" s="34"/>
      <c r="B90" s="10"/>
      <c r="C90" s="10"/>
      <c r="D90" s="11"/>
      <c r="E90" s="10"/>
      <c r="F90" s="10"/>
      <c r="G90" s="11"/>
    </row>
    <row r="91" spans="1:7" ht="12.75">
      <c r="A91" s="17" t="s">
        <v>41</v>
      </c>
      <c r="B91" s="12">
        <v>3843</v>
      </c>
      <c r="C91" s="12">
        <v>3070</v>
      </c>
      <c r="D91" s="13">
        <f>(+B91-C91)/C91*100</f>
        <v>25.179153094462542</v>
      </c>
      <c r="E91" s="95">
        <f>SUM(JANUARY!B91+FEBRUARY!B91)+B91</f>
        <v>9137</v>
      </c>
      <c r="F91" s="95">
        <f>SUM(JANUARY!C91+FEBRUARY!C91)+C91</f>
        <v>7703</v>
      </c>
      <c r="G91" s="13">
        <f>(+E91-F91)/F91*100</f>
        <v>18.616123588212385</v>
      </c>
    </row>
    <row r="92" spans="1:7" ht="12.75">
      <c r="A92" s="17" t="s">
        <v>42</v>
      </c>
      <c r="B92" s="12">
        <v>14</v>
      </c>
      <c r="C92" s="12">
        <v>17</v>
      </c>
      <c r="D92" s="13">
        <f>(+B92-C92)/C92*100</f>
        <v>-17.647058823529413</v>
      </c>
      <c r="E92" s="95">
        <f>SUM(JANUARY!B92+FEBRUARY!B92)+B92</f>
        <v>55</v>
      </c>
      <c r="F92" s="95">
        <f>SUM(JANUARY!C92+FEBRUARY!C92)+C92</f>
        <v>54</v>
      </c>
      <c r="G92" s="13">
        <f>(+E92-F92)/F92*100</f>
        <v>1.8518518518518516</v>
      </c>
    </row>
    <row r="93" spans="1:7" ht="12.75">
      <c r="A93" s="17" t="s">
        <v>43</v>
      </c>
      <c r="B93" s="12">
        <v>141</v>
      </c>
      <c r="C93" s="12">
        <v>130</v>
      </c>
      <c r="D93" s="13">
        <f>(+B93-C93)/C93*100</f>
        <v>8.461538461538462</v>
      </c>
      <c r="E93" s="95">
        <f>SUM(JANUARY!B93+FEBRUARY!B93)+B93</f>
        <v>314</v>
      </c>
      <c r="F93" s="95">
        <f>SUM(JANUARY!C93+FEBRUARY!C93)+C93</f>
        <v>359</v>
      </c>
      <c r="G93" s="13">
        <f>(+E93-F93)/F93*100</f>
        <v>-12.534818941504177</v>
      </c>
    </row>
    <row r="94" spans="1:7" ht="12.75">
      <c r="A94" s="17" t="s">
        <v>44</v>
      </c>
      <c r="B94" s="12">
        <v>1743</v>
      </c>
      <c r="C94" s="12">
        <v>1875</v>
      </c>
      <c r="D94" s="13">
        <f>(+B94-C94)/C94*100</f>
        <v>-7.04</v>
      </c>
      <c r="E94" s="95">
        <f>SUM(JANUARY!B94+FEBRUARY!B94)+B94</f>
        <v>4943</v>
      </c>
      <c r="F94" s="95">
        <f>SUM(JANUARY!C94+FEBRUARY!C94)+C94</f>
        <v>4657</v>
      </c>
      <c r="G94" s="13">
        <f>(+E94-F94)/F94*100</f>
        <v>6.1412926776895</v>
      </c>
    </row>
    <row r="95" spans="1:7" ht="12.75">
      <c r="A95" s="14"/>
      <c r="B95" s="10"/>
      <c r="C95" s="10"/>
      <c r="D95" s="51"/>
      <c r="E95" s="10"/>
      <c r="F95" s="10"/>
      <c r="G95" s="16"/>
    </row>
    <row r="96" spans="1:7" ht="12.75">
      <c r="A96" s="17" t="s">
        <v>45</v>
      </c>
      <c r="B96" s="12">
        <f>SUM(B57+B61+B65)</f>
        <v>156215</v>
      </c>
      <c r="C96" s="12">
        <f>SUM(C57+C61+C65)</f>
        <v>140260</v>
      </c>
      <c r="D96" s="13">
        <f>(+B96-C96)/C96*100</f>
        <v>11.37530300869813</v>
      </c>
      <c r="E96" s="12">
        <f>SUM(E57+E61+E65)</f>
        <v>356531</v>
      </c>
      <c r="F96" s="12">
        <f>SUM(F57+F61+F65)</f>
        <v>320680</v>
      </c>
      <c r="G96" s="13">
        <f>(+E96-F96)/F96*100</f>
        <v>11.179680678558064</v>
      </c>
    </row>
    <row r="97" spans="1:7" ht="12.75">
      <c r="A97" s="17"/>
      <c r="B97" s="12"/>
      <c r="C97" s="12"/>
      <c r="D97" s="13"/>
      <c r="E97" s="12"/>
      <c r="F97" s="12"/>
      <c r="G97" s="13"/>
    </row>
    <row r="98" spans="1:7" ht="12.75">
      <c r="A98" s="106"/>
      <c r="B98" s="106"/>
      <c r="C98" s="106"/>
      <c r="D98" s="106"/>
      <c r="E98" s="106"/>
      <c r="F98" s="106"/>
      <c r="G98" s="106"/>
    </row>
    <row r="99" spans="1:7" ht="12.75">
      <c r="A99" s="106">
        <f ca="1">(NOW())</f>
        <v>41142.51551273148</v>
      </c>
      <c r="B99" s="106"/>
      <c r="C99" s="106"/>
      <c r="D99" s="106"/>
      <c r="E99" s="106"/>
      <c r="F99" s="106"/>
      <c r="G99" s="106"/>
    </row>
  </sheetData>
  <sheetProtection/>
  <mergeCells count="3">
    <mergeCell ref="A39:G39"/>
    <mergeCell ref="A98:G98"/>
    <mergeCell ref="A99:G99"/>
  </mergeCells>
  <printOptions horizontalCentered="1"/>
  <pageMargins left="0.75" right="0.75" top="1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8"/>
  <sheetViews>
    <sheetView showGridLines="0" zoomScalePageLayoutView="0" workbookViewId="0" topLeftCell="A1">
      <selection activeCell="C12" sqref="C12"/>
    </sheetView>
  </sheetViews>
  <sheetFormatPr defaultColWidth="9.625" defaultRowHeight="12.75"/>
  <cols>
    <col min="1" max="1" width="17.25390625" style="0" customWidth="1"/>
    <col min="2" max="3" width="11.625" style="0" customWidth="1"/>
    <col min="4" max="4" width="7.625" style="0" customWidth="1"/>
    <col min="5" max="6" width="11.625" style="0" customWidth="1"/>
    <col min="7" max="7" width="7.625" style="0" customWidth="1"/>
    <col min="8" max="8" width="9.625" style="0" customWidth="1"/>
    <col min="9" max="9" width="9.875" style="0" bestFit="1" customWidth="1"/>
  </cols>
  <sheetData>
    <row r="1" spans="1:7" ht="15.75">
      <c r="A1" s="1" t="s">
        <v>46</v>
      </c>
      <c r="B1" s="1"/>
      <c r="C1" s="1"/>
      <c r="D1" s="1"/>
      <c r="E1" s="1"/>
      <c r="F1" s="1"/>
      <c r="G1" s="1"/>
    </row>
    <row r="2" spans="1:7" ht="15.75">
      <c r="A2" s="3"/>
      <c r="B2" s="3"/>
      <c r="C2" s="3"/>
      <c r="D2" s="3"/>
      <c r="E2" s="3"/>
      <c r="F2" s="3"/>
      <c r="G2" s="3"/>
    </row>
    <row r="3" spans="1:7" ht="15.75">
      <c r="A3" s="3" t="s">
        <v>91</v>
      </c>
      <c r="B3" s="3"/>
      <c r="C3" s="42"/>
      <c r="D3" s="3"/>
      <c r="E3" s="3"/>
      <c r="F3" s="3"/>
      <c r="G3" s="3"/>
    </row>
    <row r="4" spans="1:7" ht="15.75">
      <c r="A4" s="27"/>
      <c r="B4" s="27"/>
      <c r="C4" s="28"/>
      <c r="D4" s="27"/>
      <c r="E4" s="27"/>
      <c r="F4" s="27"/>
      <c r="G4" s="27"/>
    </row>
    <row r="5" spans="1:7" ht="15.75">
      <c r="A5" s="1" t="s">
        <v>1</v>
      </c>
      <c r="B5" s="1"/>
      <c r="C5" s="2"/>
      <c r="D5" s="1"/>
      <c r="E5" s="1"/>
      <c r="F5" s="1"/>
      <c r="G5" s="1"/>
    </row>
    <row r="6" spans="1:7" ht="12.75">
      <c r="A6" s="22"/>
      <c r="B6" s="22"/>
      <c r="C6" s="34"/>
      <c r="D6" s="43"/>
      <c r="E6" s="43"/>
      <c r="F6" s="34"/>
      <c r="G6" s="22"/>
    </row>
    <row r="7" spans="1:7" ht="6" customHeight="1">
      <c r="A7" s="22"/>
      <c r="B7" s="22"/>
      <c r="C7" s="22"/>
      <c r="D7" s="22"/>
      <c r="E7" s="22"/>
      <c r="F7" s="22"/>
      <c r="G7" s="22"/>
    </row>
    <row r="8" spans="1:7" ht="8.25" customHeight="1">
      <c r="A8" s="22"/>
      <c r="B8" s="22"/>
      <c r="C8" s="22"/>
      <c r="D8" s="22"/>
      <c r="E8" s="22"/>
      <c r="F8" s="22"/>
      <c r="G8" s="22"/>
    </row>
    <row r="9" spans="1:7" ht="12.75">
      <c r="A9" s="22"/>
      <c r="B9" s="44" t="s">
        <v>90</v>
      </c>
      <c r="C9" s="44" t="s">
        <v>66</v>
      </c>
      <c r="D9" s="45" t="s">
        <v>48</v>
      </c>
      <c r="E9" s="45" t="s">
        <v>88</v>
      </c>
      <c r="F9" s="45" t="s">
        <v>67</v>
      </c>
      <c r="G9" s="45" t="s">
        <v>48</v>
      </c>
    </row>
    <row r="10" spans="1:7" ht="15" customHeight="1">
      <c r="A10" s="17" t="s">
        <v>4</v>
      </c>
      <c r="B10" s="46"/>
      <c r="C10" s="46"/>
      <c r="D10" s="46"/>
      <c r="E10" s="46"/>
      <c r="F10" s="46"/>
      <c r="G10" s="46"/>
    </row>
    <row r="11" spans="1:7" ht="12.75">
      <c r="A11" s="47" t="s">
        <v>6</v>
      </c>
      <c r="B11" s="10">
        <v>105237</v>
      </c>
      <c r="C11" s="10">
        <v>96684</v>
      </c>
      <c r="D11" s="11">
        <f>(+B11-C11)/C11*100</f>
        <v>8.846344793347399</v>
      </c>
      <c r="E11" s="10">
        <f>SUM(JANUARY!B11+FEBRUARY!B11+MARCH!B10)+B11</f>
        <v>379244</v>
      </c>
      <c r="F11" s="10">
        <f>SUM(JANUARY!C11+FEBRUARY!C11+MARCH!C10)+C11</f>
        <v>342227</v>
      </c>
      <c r="G11" s="11">
        <f>(+E11-F11)/F11*100</f>
        <v>10.816504834510427</v>
      </c>
    </row>
    <row r="12" spans="1:7" ht="12.75">
      <c r="A12" s="47" t="s">
        <v>7</v>
      </c>
      <c r="B12" s="10">
        <v>195196</v>
      </c>
      <c r="C12" s="10">
        <v>179448</v>
      </c>
      <c r="D12" s="11">
        <f>(+B12-C12)/C12*100</f>
        <v>8.775801346351033</v>
      </c>
      <c r="E12" s="10">
        <f>SUM(JANUARY!B12+FEBRUARY!B12+MARCH!B11)+B12</f>
        <v>830687</v>
      </c>
      <c r="F12" s="10">
        <f>SUM(JANUARY!C12+FEBRUARY!C12+MARCH!C11)+C12</f>
        <v>747784</v>
      </c>
      <c r="G12" s="11">
        <f>(+E12-F12)/F12*100</f>
        <v>11.086490216426133</v>
      </c>
    </row>
    <row r="13" spans="1:7" ht="12.75">
      <c r="A13" s="9" t="s">
        <v>8</v>
      </c>
      <c r="B13" s="12">
        <f>SUM(B11:B12)</f>
        <v>300433</v>
      </c>
      <c r="C13" s="12">
        <f>SUM(C11:C12)</f>
        <v>276132</v>
      </c>
      <c r="D13" s="13">
        <f>(+B13-C13)/C13*100</f>
        <v>8.80050120956644</v>
      </c>
      <c r="E13" s="12">
        <f>SUM(E11:E12)</f>
        <v>1209931</v>
      </c>
      <c r="F13" s="12">
        <f>SUM(F11:F12)</f>
        <v>1090011</v>
      </c>
      <c r="G13" s="13">
        <f>(+E13-F13)/F13*100</f>
        <v>11.0017238358145</v>
      </c>
    </row>
    <row r="14" spans="1:7" ht="12.75">
      <c r="A14" s="22"/>
      <c r="B14" s="22"/>
      <c r="C14" s="22"/>
      <c r="D14" s="16" t="s">
        <v>2</v>
      </c>
      <c r="E14" s="10"/>
      <c r="F14" s="10"/>
      <c r="G14" s="16" t="s">
        <v>2</v>
      </c>
    </row>
    <row r="15" spans="1:7" ht="12.75">
      <c r="A15" s="22"/>
      <c r="B15" s="22"/>
      <c r="C15" s="22"/>
      <c r="D15" s="16" t="s">
        <v>2</v>
      </c>
      <c r="E15" s="10"/>
      <c r="F15" s="10"/>
      <c r="G15" s="16" t="s">
        <v>2</v>
      </c>
    </row>
    <row r="16" spans="1:7" ht="15.75" customHeight="1">
      <c r="A16" s="17" t="s">
        <v>9</v>
      </c>
      <c r="B16" s="22"/>
      <c r="C16" s="22"/>
      <c r="D16" s="16" t="s">
        <v>2</v>
      </c>
      <c r="E16" s="10"/>
      <c r="F16" s="10"/>
      <c r="G16" s="16" t="s">
        <v>2</v>
      </c>
    </row>
    <row r="17" spans="1:7" ht="12.75">
      <c r="A17" s="47" t="s">
        <v>6</v>
      </c>
      <c r="B17" s="10">
        <v>12105</v>
      </c>
      <c r="C17" s="10">
        <v>10701</v>
      </c>
      <c r="D17" s="11">
        <f>(+B17-C17)/C17*100</f>
        <v>13.12026913372582</v>
      </c>
      <c r="E17" s="10">
        <f>SUM(JANUARY!B17+FEBRUARY!B17+MARCH!B16)+B17</f>
        <v>44269</v>
      </c>
      <c r="F17" s="10">
        <f>SUM(JANUARY!C17+FEBRUARY!C17+MARCH!C16)+C17</f>
        <v>37087</v>
      </c>
      <c r="G17" s="11">
        <f>(+E17-F17)/F17*100</f>
        <v>19.365276242349072</v>
      </c>
    </row>
    <row r="18" spans="1:7" ht="12.75">
      <c r="A18" s="47" t="s">
        <v>7</v>
      </c>
      <c r="B18" s="10">
        <v>61568</v>
      </c>
      <c r="C18" s="10">
        <v>66524</v>
      </c>
      <c r="D18" s="11">
        <f>(+B18-C18)/C18*100</f>
        <v>-7.449942877758403</v>
      </c>
      <c r="E18" s="10">
        <f>SUM(JANUARY!B18+FEBRUARY!B18+MARCH!B17)+B18</f>
        <v>252051</v>
      </c>
      <c r="F18" s="10">
        <f>SUM(JANUARY!C18+FEBRUARY!C18+MARCH!C17)+C18</f>
        <v>255094</v>
      </c>
      <c r="G18" s="11">
        <f>(+E18-F18)/F18*100</f>
        <v>-1.1928936000062722</v>
      </c>
    </row>
    <row r="19" spans="1:7" ht="12.75">
      <c r="A19" s="9" t="s">
        <v>8</v>
      </c>
      <c r="B19" s="12">
        <f>SUM(B17:B18)</f>
        <v>73673</v>
      </c>
      <c r="C19" s="12">
        <f>SUM(C17:C18)</f>
        <v>77225</v>
      </c>
      <c r="D19" s="13">
        <f>(+B19-C19)/C19*100</f>
        <v>-4.5995467788928455</v>
      </c>
      <c r="E19" s="12">
        <f>SUM(E17:E18)</f>
        <v>296320</v>
      </c>
      <c r="F19" s="12">
        <f>SUM(F17:F18)</f>
        <v>292181</v>
      </c>
      <c r="G19" s="13">
        <f>(+E19-F19)/F19*100</f>
        <v>1.4165876631266237</v>
      </c>
    </row>
    <row r="20" spans="1:7" ht="12.75">
      <c r="A20" s="34" t="s">
        <v>2</v>
      </c>
      <c r="B20" s="22"/>
      <c r="C20" s="22"/>
      <c r="D20" s="16" t="s">
        <v>2</v>
      </c>
      <c r="E20" s="10"/>
      <c r="F20" s="10"/>
      <c r="G20" s="16" t="s">
        <v>2</v>
      </c>
    </row>
    <row r="21" spans="1:7" ht="12.75">
      <c r="A21" s="22"/>
      <c r="B21" s="22"/>
      <c r="C21" s="22"/>
      <c r="D21" s="16" t="s">
        <v>2</v>
      </c>
      <c r="E21" s="10"/>
      <c r="F21" s="10"/>
      <c r="G21" s="16" t="s">
        <v>2</v>
      </c>
    </row>
    <row r="22" spans="1:7" ht="15" customHeight="1">
      <c r="A22" s="17" t="s">
        <v>10</v>
      </c>
      <c r="B22" s="22"/>
      <c r="C22" s="22"/>
      <c r="D22" s="16" t="s">
        <v>2</v>
      </c>
      <c r="E22" s="10"/>
      <c r="F22" s="10"/>
      <c r="G22" s="16" t="s">
        <v>2</v>
      </c>
    </row>
    <row r="23" spans="1:7" ht="12.75">
      <c r="A23" s="47" t="s">
        <v>6</v>
      </c>
      <c r="B23" s="10">
        <v>21661</v>
      </c>
      <c r="C23" s="10">
        <v>21694</v>
      </c>
      <c r="D23" s="11">
        <f>(+B23-C23)/C23*100</f>
        <v>-0.15211579238499123</v>
      </c>
      <c r="E23" s="10">
        <f>SUM(JANUARY!B23+FEBRUARY!B23+MARCH!B22)+B23</f>
        <v>72021</v>
      </c>
      <c r="F23" s="10">
        <f>SUM(JANUARY!C23+FEBRUARY!C23+MARCH!C22)+C23</f>
        <v>70445</v>
      </c>
      <c r="G23" s="11">
        <f>(+E23-F23)/F23*100</f>
        <v>2.2372063311803534</v>
      </c>
    </row>
    <row r="24" spans="1:7" ht="12.75">
      <c r="A24" s="47" t="s">
        <v>7</v>
      </c>
      <c r="B24" s="10">
        <v>153952</v>
      </c>
      <c r="C24" s="10">
        <v>165833</v>
      </c>
      <c r="D24" s="11">
        <f>(+B24-C24)/C24*100</f>
        <v>-7.164436511430174</v>
      </c>
      <c r="E24" s="10">
        <f>SUM(JANUARY!B24+FEBRUARY!B24+MARCH!B23)+B24</f>
        <v>664425</v>
      </c>
      <c r="F24" s="10">
        <f>SUM(JANUARY!C24+FEBRUARY!C24+MARCH!C23)+C24</f>
        <v>615848</v>
      </c>
      <c r="G24" s="11">
        <f>(+E24-F24)/F24*100</f>
        <v>7.887822969304114</v>
      </c>
    </row>
    <row r="25" spans="1:7" ht="12.75">
      <c r="A25" s="9" t="s">
        <v>8</v>
      </c>
      <c r="B25" s="12">
        <f>SUM(B23:B24)</f>
        <v>175613</v>
      </c>
      <c r="C25" s="12">
        <f>SUM(C23:C24)</f>
        <v>187527</v>
      </c>
      <c r="D25" s="13">
        <f>(+B25-C25)/C25*100</f>
        <v>-6.353218469873672</v>
      </c>
      <c r="E25" s="12">
        <f>SUM(E23:E24)</f>
        <v>736446</v>
      </c>
      <c r="F25" s="12">
        <f>SUM(F23:F24)</f>
        <v>686293</v>
      </c>
      <c r="G25" s="13">
        <f>(+E25-F25)/F25*100</f>
        <v>7.307811678102502</v>
      </c>
    </row>
    <row r="26" spans="1:7" ht="12.75">
      <c r="A26" s="22"/>
      <c r="B26" s="22"/>
      <c r="C26" s="22"/>
      <c r="D26" s="16" t="s">
        <v>2</v>
      </c>
      <c r="E26" s="10"/>
      <c r="F26" s="10"/>
      <c r="G26" s="16" t="s">
        <v>2</v>
      </c>
    </row>
    <row r="27" spans="1:7" ht="12.75">
      <c r="A27" s="22"/>
      <c r="B27" s="22"/>
      <c r="C27" s="22"/>
      <c r="D27" s="16" t="s">
        <v>2</v>
      </c>
      <c r="E27" s="10"/>
      <c r="F27" s="10"/>
      <c r="G27" s="16" t="s">
        <v>2</v>
      </c>
    </row>
    <row r="28" spans="1:7" ht="15" customHeight="1">
      <c r="A28" s="17" t="s">
        <v>49</v>
      </c>
      <c r="B28" s="22"/>
      <c r="C28" s="22"/>
      <c r="D28" s="16" t="s">
        <v>2</v>
      </c>
      <c r="E28" s="10"/>
      <c r="F28" s="10"/>
      <c r="G28" s="11"/>
    </row>
    <row r="29" spans="1:7" ht="12.75">
      <c r="A29" s="47" t="s">
        <v>6</v>
      </c>
      <c r="B29" s="10">
        <f>SUM(B11+B17+B23)</f>
        <v>139003</v>
      </c>
      <c r="C29" s="10">
        <f>SUM(C11+C17+C23)</f>
        <v>129079</v>
      </c>
      <c r="D29" s="11">
        <f>(+B29-C29)/C29*100</f>
        <v>7.688314907924604</v>
      </c>
      <c r="E29" s="10">
        <f>SUM(E11+E17+E23)</f>
        <v>495534</v>
      </c>
      <c r="F29" s="10">
        <f>SUM(F11+F17+F23)</f>
        <v>449759</v>
      </c>
      <c r="G29" s="11">
        <f>(+E29-F29)/F29*100</f>
        <v>10.177672931503317</v>
      </c>
    </row>
    <row r="30" spans="1:7" ht="12.75">
      <c r="A30" s="47" t="s">
        <v>7</v>
      </c>
      <c r="B30" s="10">
        <f>SUM(B12+B18+B24)</f>
        <v>410716</v>
      </c>
      <c r="C30" s="10">
        <f>SUM(C12+C18+C24)</f>
        <v>411805</v>
      </c>
      <c r="D30" s="11">
        <f>(+B30-C30)/C30*100</f>
        <v>-0.2644455506853972</v>
      </c>
      <c r="E30" s="10">
        <f>SUM(E12+E18+E24)</f>
        <v>1747163</v>
      </c>
      <c r="F30" s="10">
        <f>SUM(F12+F18+F24)</f>
        <v>1618726</v>
      </c>
      <c r="G30" s="11">
        <f>(+E30-F30)/F30*100</f>
        <v>7.934449684504975</v>
      </c>
    </row>
    <row r="31" spans="1:7" ht="12.75">
      <c r="A31" s="18" t="s">
        <v>8</v>
      </c>
      <c r="B31" s="48">
        <f>SUM(B29:B30)</f>
        <v>549719</v>
      </c>
      <c r="C31" s="48">
        <f>SUM(C29:C30)</f>
        <v>540884</v>
      </c>
      <c r="D31" s="21">
        <f>(+B31-C31)/C31*100</f>
        <v>1.6334371140577275</v>
      </c>
      <c r="E31" s="48">
        <f>SUM(E29:E30)</f>
        <v>2242697</v>
      </c>
      <c r="F31" s="48">
        <f>SUM(F29:F30)</f>
        <v>2068485</v>
      </c>
      <c r="G31" s="21">
        <f>(+E31-F31)/F31*100</f>
        <v>8.422202723249141</v>
      </c>
    </row>
    <row r="32" spans="1:7" ht="12.75">
      <c r="A32" s="22"/>
      <c r="B32" s="22"/>
      <c r="C32" s="22"/>
      <c r="D32" s="16" t="s">
        <v>2</v>
      </c>
      <c r="E32" s="10"/>
      <c r="F32" s="10"/>
      <c r="G32" s="11"/>
    </row>
    <row r="33" spans="1:7" ht="12.75">
      <c r="A33" s="22"/>
      <c r="B33" s="22"/>
      <c r="C33" s="22"/>
      <c r="D33" s="16" t="s">
        <v>2</v>
      </c>
      <c r="E33" s="22"/>
      <c r="F33" s="22"/>
      <c r="G33" s="11"/>
    </row>
    <row r="34" spans="1:7" ht="12.75">
      <c r="A34" s="96" t="s">
        <v>57</v>
      </c>
      <c r="B34" s="22"/>
      <c r="C34" s="22"/>
      <c r="D34" s="22"/>
      <c r="E34" s="22"/>
      <c r="F34" s="22"/>
      <c r="G34" s="11"/>
    </row>
    <row r="35" spans="1:7" ht="12.75">
      <c r="A35" s="96" t="s">
        <v>54</v>
      </c>
      <c r="B35" s="22"/>
      <c r="C35" s="22"/>
      <c r="D35" s="22"/>
      <c r="E35" s="22"/>
      <c r="F35" s="22"/>
      <c r="G35" s="11"/>
    </row>
    <row r="36" spans="1:7" ht="12.75">
      <c r="A36" s="96" t="s">
        <v>55</v>
      </c>
      <c r="B36" s="22"/>
      <c r="C36" s="22"/>
      <c r="D36" s="22"/>
      <c r="E36" s="22"/>
      <c r="F36" s="22"/>
      <c r="G36" s="22"/>
    </row>
    <row r="37" spans="1:7" ht="12.75">
      <c r="A37" s="96" t="s">
        <v>56</v>
      </c>
      <c r="B37" s="22"/>
      <c r="C37" s="22"/>
      <c r="D37" s="22"/>
      <c r="E37" s="22"/>
      <c r="F37" s="22"/>
      <c r="G37" s="22"/>
    </row>
    <row r="38" spans="1:7" ht="11.25" customHeight="1">
      <c r="A38" s="96"/>
      <c r="B38" s="22"/>
      <c r="C38" s="22"/>
      <c r="D38" s="22"/>
      <c r="E38" s="22"/>
      <c r="F38" s="22"/>
      <c r="G38" s="22"/>
    </row>
    <row r="39" spans="1:7" ht="15" customHeight="1">
      <c r="A39" s="96"/>
      <c r="B39" s="22"/>
      <c r="C39" s="22"/>
      <c r="D39" s="22"/>
      <c r="E39" s="22"/>
      <c r="F39" s="22"/>
      <c r="G39" s="22"/>
    </row>
    <row r="40" spans="1:7" ht="15" customHeight="1">
      <c r="A40" s="96"/>
      <c r="B40" s="22"/>
      <c r="C40" s="22"/>
      <c r="D40" s="22"/>
      <c r="E40" s="22"/>
      <c r="F40" s="22"/>
      <c r="G40" s="22"/>
    </row>
    <row r="41" spans="1:7" ht="15" customHeight="1">
      <c r="A41" s="96"/>
      <c r="B41" s="22"/>
      <c r="C41" s="22"/>
      <c r="D41" s="22"/>
      <c r="E41" s="22"/>
      <c r="F41" s="22"/>
      <c r="G41" s="22"/>
    </row>
    <row r="42" spans="1:7" ht="15" customHeight="1">
      <c r="A42" s="96"/>
      <c r="B42" s="22"/>
      <c r="C42" s="22"/>
      <c r="D42" s="22"/>
      <c r="E42" s="22"/>
      <c r="F42" s="22"/>
      <c r="G42" s="22"/>
    </row>
    <row r="43" spans="1:7" ht="15" customHeight="1">
      <c r="A43" s="96"/>
      <c r="B43" s="22"/>
      <c r="C43" s="22"/>
      <c r="D43" s="22"/>
      <c r="E43" s="22"/>
      <c r="F43" s="22"/>
      <c r="G43" s="22"/>
    </row>
    <row r="44" spans="1:7" ht="15" customHeight="1">
      <c r="A44" s="96"/>
      <c r="B44" s="22"/>
      <c r="C44" s="22"/>
      <c r="D44" s="22"/>
      <c r="E44" s="22"/>
      <c r="F44" s="22"/>
      <c r="G44" s="22"/>
    </row>
    <row r="45" spans="1:7" ht="15" customHeight="1">
      <c r="A45" s="96"/>
      <c r="B45" s="22"/>
      <c r="C45" s="22"/>
      <c r="D45" s="22"/>
      <c r="E45" s="22"/>
      <c r="F45" s="22"/>
      <c r="G45" s="22"/>
    </row>
    <row r="46" spans="1:7" ht="15" customHeight="1">
      <c r="A46" s="96"/>
      <c r="B46" s="22"/>
      <c r="C46" s="22"/>
      <c r="D46" s="22"/>
      <c r="E46" s="22"/>
      <c r="F46" s="22"/>
      <c r="G46" s="22"/>
    </row>
    <row r="47" spans="1:7" ht="15" customHeight="1">
      <c r="A47" s="96"/>
      <c r="B47" s="22"/>
      <c r="C47" s="22"/>
      <c r="D47" s="22"/>
      <c r="E47" s="22"/>
      <c r="F47" s="22"/>
      <c r="G47" s="22"/>
    </row>
    <row r="48" spans="1:7" ht="15" customHeight="1">
      <c r="A48" s="96"/>
      <c r="B48" s="22"/>
      <c r="C48" s="22"/>
      <c r="D48" s="22"/>
      <c r="E48" s="22"/>
      <c r="F48" s="22"/>
      <c r="G48" s="22"/>
    </row>
    <row r="49" spans="1:7" ht="15" customHeight="1">
      <c r="A49" s="96"/>
      <c r="B49" s="22"/>
      <c r="C49" s="22"/>
      <c r="D49" s="22"/>
      <c r="E49" s="22"/>
      <c r="F49" s="22"/>
      <c r="G49" s="22"/>
    </row>
    <row r="50" spans="1:7" ht="15.75">
      <c r="A50" s="27" t="s">
        <v>13</v>
      </c>
      <c r="B50" s="27"/>
      <c r="C50" s="28"/>
      <c r="D50" s="27"/>
      <c r="E50" s="27"/>
      <c r="F50" s="27"/>
      <c r="G50" s="27"/>
    </row>
    <row r="51" spans="1:7" ht="15.75">
      <c r="A51" s="27" t="s">
        <v>14</v>
      </c>
      <c r="B51" s="27"/>
      <c r="C51" s="28"/>
      <c r="D51" s="27"/>
      <c r="E51" s="27"/>
      <c r="F51" s="27"/>
      <c r="G51" s="27"/>
    </row>
    <row r="52" spans="1:7" ht="15.75">
      <c r="A52" s="3" t="s">
        <v>89</v>
      </c>
      <c r="B52" s="28"/>
      <c r="C52" s="28"/>
      <c r="D52" s="27"/>
      <c r="E52" s="27"/>
      <c r="F52" s="27"/>
      <c r="G52" s="27"/>
    </row>
    <row r="53" spans="1:7" ht="12.75">
      <c r="A53" s="24"/>
      <c r="B53" s="24"/>
      <c r="C53" s="24"/>
      <c r="D53" s="24"/>
      <c r="E53" s="24"/>
      <c r="F53" s="24"/>
      <c r="G53" s="24"/>
    </row>
    <row r="54" spans="1:7" ht="12.75">
      <c r="A54" s="22"/>
      <c r="B54" s="22"/>
      <c r="C54" s="17"/>
      <c r="D54" s="17"/>
      <c r="E54" s="6"/>
      <c r="F54" s="5"/>
      <c r="G54" s="9"/>
    </row>
    <row r="55" spans="1:7" ht="12.75">
      <c r="A55" s="14" t="s">
        <v>16</v>
      </c>
      <c r="B55" s="29" t="s">
        <v>87</v>
      </c>
      <c r="C55" s="29" t="s">
        <v>68</v>
      </c>
      <c r="D55" s="8" t="s">
        <v>5</v>
      </c>
      <c r="E55" s="45" t="s">
        <v>88</v>
      </c>
      <c r="F55" s="45" t="s">
        <v>67</v>
      </c>
      <c r="G55" s="8" t="s">
        <v>5</v>
      </c>
    </row>
    <row r="56" spans="1:7" ht="12.75">
      <c r="A56" s="14"/>
      <c r="B56" s="29"/>
      <c r="C56" s="29"/>
      <c r="D56" s="9"/>
      <c r="E56" s="40"/>
      <c r="F56" s="40"/>
      <c r="G56" s="9"/>
    </row>
    <row r="57" spans="1:7" ht="12.75">
      <c r="A57" s="17" t="s">
        <v>4</v>
      </c>
      <c r="B57" s="12">
        <f>B58+B59</f>
        <v>105237</v>
      </c>
      <c r="C57" s="12">
        <f>C58+C59</f>
        <v>96684</v>
      </c>
      <c r="D57" s="33">
        <f>(+B57-C57)/C57*100</f>
        <v>8.846344793347399</v>
      </c>
      <c r="E57" s="12">
        <f>SUM(E58+E59)</f>
        <v>379244</v>
      </c>
      <c r="F57" s="12">
        <f>SUM(F58+F59)</f>
        <v>342227</v>
      </c>
      <c r="G57" s="13">
        <f>(+E57-F57)/F57*100</f>
        <v>10.816504834510427</v>
      </c>
    </row>
    <row r="58" spans="1:7" ht="12.75">
      <c r="A58" s="14" t="s">
        <v>18</v>
      </c>
      <c r="B58" s="30">
        <v>105237</v>
      </c>
      <c r="C58" s="30">
        <v>96684</v>
      </c>
      <c r="D58" s="11">
        <f>(+B58-C58)/C58*100</f>
        <v>8.846344793347399</v>
      </c>
      <c r="E58" s="10">
        <f>SUM(JANUARY!B58+FEBRUARY!B58+MARCH!B58)+B58</f>
        <v>379244</v>
      </c>
      <c r="F58" s="10">
        <f>SUM(JANUARY!C58+FEBRUARY!C58+MARCH!C58)+C58</f>
        <v>342227</v>
      </c>
      <c r="G58" s="11">
        <f>(+E58-F58)/F58*100</f>
        <v>10.816504834510427</v>
      </c>
    </row>
    <row r="59" spans="1:7" ht="12.75">
      <c r="A59" s="14" t="s">
        <v>19</v>
      </c>
      <c r="B59" s="31">
        <v>0</v>
      </c>
      <c r="C59" s="31">
        <v>0</v>
      </c>
      <c r="D59" s="11">
        <v>0</v>
      </c>
      <c r="E59" s="10">
        <f>SUM(JANUARY!B59+FEBRUARY!B59+MARCH!B59)+B59</f>
        <v>0</v>
      </c>
      <c r="F59" s="10">
        <f>SUM(JANUARY!C59+FEBRUARY!C59+MARCH!C59)+C59</f>
        <v>0</v>
      </c>
      <c r="G59" s="11">
        <v>0</v>
      </c>
    </row>
    <row r="60" spans="1:7" ht="12.75">
      <c r="A60" s="14"/>
      <c r="B60" s="32"/>
      <c r="C60" s="32"/>
      <c r="D60" s="9"/>
      <c r="E60" s="9"/>
      <c r="F60" s="9"/>
      <c r="G60" s="9"/>
    </row>
    <row r="61" spans="1:7" ht="12.75">
      <c r="A61" s="17" t="s">
        <v>9</v>
      </c>
      <c r="B61" s="12">
        <f>B62+B63</f>
        <v>12105</v>
      </c>
      <c r="C61" s="12">
        <f>C62+C63</f>
        <v>10701</v>
      </c>
      <c r="D61" s="33">
        <f>(+B61-C61)/C61*100</f>
        <v>13.12026913372582</v>
      </c>
      <c r="E61" s="12">
        <f>E62+E63</f>
        <v>44269</v>
      </c>
      <c r="F61" s="12">
        <f>F62+F63</f>
        <v>37087</v>
      </c>
      <c r="G61" s="13">
        <f>(+E61-F61)/F61*100</f>
        <v>19.365276242349072</v>
      </c>
    </row>
    <row r="62" spans="1:7" ht="12.75">
      <c r="A62" s="34" t="s">
        <v>20</v>
      </c>
      <c r="B62" s="10">
        <v>12105</v>
      </c>
      <c r="C62" s="10">
        <v>10624</v>
      </c>
      <c r="D62" s="11">
        <f>(+B62-C62)/C62*100</f>
        <v>13.940135542168674</v>
      </c>
      <c r="E62" s="10">
        <f>SUM(JANUARY!B62+FEBRUARY!B62+MARCH!B62)+B62</f>
        <v>44269</v>
      </c>
      <c r="F62" s="10">
        <f>SUM(JANUARY!C62+FEBRUARY!C62+MARCH!C62)+C62</f>
        <v>36833</v>
      </c>
      <c r="G62" s="11">
        <f>(+E62-F62)/F62*100</f>
        <v>20.188417994732983</v>
      </c>
    </row>
    <row r="63" spans="1:7" ht="12.75">
      <c r="A63" s="34" t="s">
        <v>21</v>
      </c>
      <c r="B63" s="31">
        <v>0</v>
      </c>
      <c r="C63" s="31">
        <v>77</v>
      </c>
      <c r="D63" s="11">
        <f>(+B63-C63)/C63*100</f>
        <v>-100</v>
      </c>
      <c r="E63" s="10">
        <f>SUM(JANUARY!B63+FEBRUARY!B63+MARCH!B63)+B63</f>
        <v>0</v>
      </c>
      <c r="F63" s="10">
        <f>SUM(JANUARY!C63+FEBRUARY!C63+MARCH!C63)+C63</f>
        <v>254</v>
      </c>
      <c r="G63" s="11">
        <f>(+E63-F63)/F63*100</f>
        <v>-100</v>
      </c>
    </row>
    <row r="64" spans="1:7" ht="12.75">
      <c r="A64" s="14"/>
      <c r="B64" s="32"/>
      <c r="C64" s="32"/>
      <c r="D64" s="40"/>
      <c r="E64" s="9"/>
      <c r="F64" s="9"/>
      <c r="G64" s="9"/>
    </row>
    <row r="65" spans="1:7" ht="12.75">
      <c r="A65" s="17" t="s">
        <v>10</v>
      </c>
      <c r="B65" s="35">
        <f>B67+B73+B78+B82+B83+B84+B86+B91+B92+B93+B94</f>
        <v>21661</v>
      </c>
      <c r="C65" s="35">
        <f>C67+C73+C78+C82+C83+C84+C86+C91+C92+C93+C94</f>
        <v>21694</v>
      </c>
      <c r="D65" s="11">
        <f>(+B65-C65)/C65*100</f>
        <v>-0.15211579238499123</v>
      </c>
      <c r="E65" s="35">
        <f>E67+E73+E78+E82+E83+E84+E86+E91+E92+E93+E94</f>
        <v>72021</v>
      </c>
      <c r="F65" s="35">
        <f>F67+F73+F78+F82+F83+F84+F86+F91+F92+F93+F94</f>
        <v>70445</v>
      </c>
      <c r="G65" s="13">
        <f>(+E65-F65)/F65*100</f>
        <v>2.2372063311803534</v>
      </c>
    </row>
    <row r="66" spans="1:7" ht="12.75">
      <c r="A66" s="14"/>
      <c r="B66" s="35"/>
      <c r="C66" s="35"/>
      <c r="D66" s="13"/>
      <c r="E66" s="35"/>
      <c r="F66" s="35"/>
      <c r="G66" s="11"/>
    </row>
    <row r="67" spans="1:7" ht="12.75">
      <c r="A67" s="17" t="s">
        <v>23</v>
      </c>
      <c r="B67" s="36">
        <f>SUM(B68:B71)</f>
        <v>8704</v>
      </c>
      <c r="C67" s="36">
        <f>SUM(C68:C71)</f>
        <v>8431</v>
      </c>
      <c r="D67" s="33">
        <f>(+B67-C67)/C67*100</f>
        <v>3.2380500533744514</v>
      </c>
      <c r="E67" s="36">
        <f>SUM(E68:E71)</f>
        <v>25929</v>
      </c>
      <c r="F67" s="36">
        <f>SUM(F68:F71)</f>
        <v>25595</v>
      </c>
      <c r="G67" s="13">
        <f>(+E67-F67)/F67*100</f>
        <v>1.3049423715569446</v>
      </c>
    </row>
    <row r="68" spans="1:7" ht="12.75">
      <c r="A68" s="34" t="s">
        <v>24</v>
      </c>
      <c r="B68" s="10">
        <v>6476</v>
      </c>
      <c r="C68" s="10">
        <v>6002</v>
      </c>
      <c r="D68" s="11">
        <f>(+B68-C68)/C68*100</f>
        <v>7.897367544151949</v>
      </c>
      <c r="E68" s="10">
        <f>SUM(JANUARY!B68+FEBRUARY!B68+MARCH!B68)+B68</f>
        <v>19777</v>
      </c>
      <c r="F68" s="10">
        <f>SUM(JANUARY!C68+FEBRUARY!C68+MARCH!C68)+C68</f>
        <v>18225</v>
      </c>
      <c r="G68" s="11">
        <f>(+E68-F68)/F68*100</f>
        <v>8.515775034293553</v>
      </c>
    </row>
    <row r="69" spans="1:7" ht="12.75">
      <c r="A69" s="34" t="s">
        <v>25</v>
      </c>
      <c r="B69" s="10">
        <v>1967</v>
      </c>
      <c r="C69" s="10">
        <v>2246</v>
      </c>
      <c r="D69" s="11">
        <f>(+B69-C69)/C69*100</f>
        <v>-12.422083704363313</v>
      </c>
      <c r="E69" s="10">
        <f>SUM(JANUARY!B69+FEBRUARY!B69+MARCH!B69)+B69</f>
        <v>5654</v>
      </c>
      <c r="F69" s="10">
        <f>SUM(JANUARY!C69+FEBRUARY!C69+MARCH!C69)+C69</f>
        <v>6892</v>
      </c>
      <c r="G69" s="11">
        <f>(+E69-F69)/F69*100</f>
        <v>-17.96285548461985</v>
      </c>
    </row>
    <row r="70" spans="1:7" ht="12.75">
      <c r="A70" s="34" t="s">
        <v>58</v>
      </c>
      <c r="B70" s="10">
        <v>197</v>
      </c>
      <c r="C70" s="10">
        <v>103</v>
      </c>
      <c r="D70" s="11">
        <f>(+B70-C70)/C70*100</f>
        <v>91.2621359223301</v>
      </c>
      <c r="E70" s="10">
        <f>SUM(JANUARY!B70+FEBRUARY!B70+MARCH!B70)+B70</f>
        <v>358</v>
      </c>
      <c r="F70" s="10">
        <f>SUM(JANUARY!C70+FEBRUARY!C70+MARCH!C70)+C70</f>
        <v>278</v>
      </c>
      <c r="G70" s="11">
        <f>(+E70-F70)/F70*100</f>
        <v>28.776978417266186</v>
      </c>
    </row>
    <row r="71" spans="1:7" ht="12.75">
      <c r="A71" s="34" t="s">
        <v>26</v>
      </c>
      <c r="B71" s="10">
        <v>64</v>
      </c>
      <c r="C71" s="10">
        <v>80</v>
      </c>
      <c r="D71" s="11">
        <f>(+B71-C71)/C71*100</f>
        <v>-20</v>
      </c>
      <c r="E71" s="10">
        <f>SUM(JANUARY!B71+FEBRUARY!B71+MARCH!B71)+B71</f>
        <v>140</v>
      </c>
      <c r="F71" s="10">
        <f>SUM(JANUARY!C71+FEBRUARY!C71+MARCH!C71)+C71</f>
        <v>200</v>
      </c>
      <c r="G71" s="11">
        <f>(+E71-F71)/F71*100</f>
        <v>-30</v>
      </c>
    </row>
    <row r="72" spans="1:7" ht="12.75">
      <c r="A72" s="34"/>
      <c r="B72" s="10"/>
      <c r="C72" s="10"/>
      <c r="D72" s="11"/>
      <c r="E72" s="10"/>
      <c r="F72" s="10"/>
      <c r="G72" s="11"/>
    </row>
    <row r="73" spans="1:7" ht="12.75">
      <c r="A73" s="17" t="s">
        <v>27</v>
      </c>
      <c r="B73" s="12">
        <f>SUM(B74:B76)</f>
        <v>931</v>
      </c>
      <c r="C73" s="12">
        <f>SUM(C74:C76)</f>
        <v>976</v>
      </c>
      <c r="D73" s="33">
        <f>(+B73-C73)/C73*100</f>
        <v>-4.610655737704918</v>
      </c>
      <c r="E73" s="12">
        <f>SUM(E74:E76)</f>
        <v>3280</v>
      </c>
      <c r="F73" s="12">
        <f>SUM(F74:F76)</f>
        <v>3163</v>
      </c>
      <c r="G73" s="13">
        <f>(+E73-F73)/F73*100</f>
        <v>3.699019917799557</v>
      </c>
    </row>
    <row r="74" spans="1:7" ht="12.75">
      <c r="A74" s="34" t="s">
        <v>28</v>
      </c>
      <c r="B74" s="10">
        <v>433</v>
      </c>
      <c r="C74" s="10">
        <v>595</v>
      </c>
      <c r="D74" s="11">
        <f>(+B74-C74)/C74*100</f>
        <v>-27.22689075630252</v>
      </c>
      <c r="E74" s="10">
        <f>SUM(JANUARY!B74+FEBRUARY!B74+MARCH!B74)+B74</f>
        <v>1454</v>
      </c>
      <c r="F74" s="10">
        <f>SUM(JANUARY!C74+FEBRUARY!C74+MARCH!C74)+C74</f>
        <v>1937</v>
      </c>
      <c r="G74" s="11">
        <f>(+E74-F74)/F74*100</f>
        <v>-24.935467217346414</v>
      </c>
    </row>
    <row r="75" spans="1:7" ht="12.75">
      <c r="A75" s="34" t="s">
        <v>29</v>
      </c>
      <c r="B75" s="10">
        <v>284</v>
      </c>
      <c r="C75" s="10">
        <v>284</v>
      </c>
      <c r="D75" s="11">
        <f>(+B75-C75)/C75*100</f>
        <v>0</v>
      </c>
      <c r="E75" s="10">
        <f>SUM(JANUARY!B75+FEBRUARY!B75+MARCH!B75)+B75</f>
        <v>1221</v>
      </c>
      <c r="F75" s="10">
        <f>SUM(JANUARY!C75+FEBRUARY!C75+MARCH!C75)+C75</f>
        <v>934</v>
      </c>
      <c r="G75" s="11">
        <f>(+E75-F75)/F75*100</f>
        <v>30.728051391862955</v>
      </c>
    </row>
    <row r="76" spans="1:7" ht="12.75">
      <c r="A76" s="34" t="s">
        <v>30</v>
      </c>
      <c r="B76" s="10">
        <v>214</v>
      </c>
      <c r="C76" s="10">
        <v>97</v>
      </c>
      <c r="D76" s="11">
        <f>(+B76-C76)/C76*100</f>
        <v>120.61855670103093</v>
      </c>
      <c r="E76" s="10">
        <f>SUM(JANUARY!B76+FEBRUARY!B76+MARCH!B76)+B76</f>
        <v>605</v>
      </c>
      <c r="F76" s="10">
        <f>SUM(JANUARY!C76+FEBRUARY!C76+MARCH!C76)+C76</f>
        <v>292</v>
      </c>
      <c r="G76" s="11">
        <f>(+E76-F76)/F76*100</f>
        <v>107.1917808219178</v>
      </c>
    </row>
    <row r="77" spans="1:7" ht="12.75">
      <c r="A77" s="34"/>
      <c r="B77" s="10"/>
      <c r="C77" s="10"/>
      <c r="D77" s="11"/>
      <c r="E77" s="10"/>
      <c r="F77" s="10"/>
      <c r="G77" s="11"/>
    </row>
    <row r="78" spans="1:7" ht="12.75">
      <c r="A78" s="17" t="s">
        <v>31</v>
      </c>
      <c r="B78" s="12">
        <f>SUM(B79:B80)</f>
        <v>835</v>
      </c>
      <c r="C78" s="12">
        <f>SUM(C79:C80)</f>
        <v>975</v>
      </c>
      <c r="D78" s="33">
        <f>(+B78-C78)/C78*100</f>
        <v>-14.358974358974358</v>
      </c>
      <c r="E78" s="12">
        <f>SUM(E79:E80)</f>
        <v>3142</v>
      </c>
      <c r="F78" s="12">
        <f>SUM(F79:F80)</f>
        <v>2811</v>
      </c>
      <c r="G78" s="13">
        <f>(+E78-F78)/F78*100</f>
        <v>11.775168979011028</v>
      </c>
    </row>
    <row r="79" spans="1:7" ht="12.75">
      <c r="A79" s="34" t="s">
        <v>32</v>
      </c>
      <c r="B79" s="10">
        <v>458</v>
      </c>
      <c r="C79" s="10">
        <v>457</v>
      </c>
      <c r="D79" s="11">
        <f>(+B79-C79)/C79*100</f>
        <v>0.2188183807439825</v>
      </c>
      <c r="E79" s="10">
        <f>SUM(JANUARY!B79+FEBRUARY!B79+MARCH!B79)+B79</f>
        <v>1744</v>
      </c>
      <c r="F79" s="10">
        <f>SUM(JANUARY!C79+FEBRUARY!C79+MARCH!C79)+C79</f>
        <v>1211</v>
      </c>
      <c r="G79" s="11">
        <f>(+E79-F79)/F79*100</f>
        <v>44.01321222130471</v>
      </c>
    </row>
    <row r="80" spans="1:7" ht="12.75">
      <c r="A80" s="34" t="s">
        <v>33</v>
      </c>
      <c r="B80" s="10">
        <v>377</v>
      </c>
      <c r="C80" s="10">
        <v>518</v>
      </c>
      <c r="D80" s="11">
        <f>(+B80-C80)/C80*100</f>
        <v>-27.220077220077222</v>
      </c>
      <c r="E80" s="10">
        <f>SUM(JANUARY!B80+FEBRUARY!B80+MARCH!B80)+B80</f>
        <v>1398</v>
      </c>
      <c r="F80" s="10">
        <f>SUM(JANUARY!C80+FEBRUARY!C80+MARCH!C80)+C80</f>
        <v>1600</v>
      </c>
      <c r="G80" s="11">
        <f>(+E80-F80)/F80*100</f>
        <v>-12.625</v>
      </c>
    </row>
    <row r="81" spans="1:7" ht="12.75">
      <c r="A81" s="34"/>
      <c r="B81" s="10"/>
      <c r="C81" s="10"/>
      <c r="D81" s="11"/>
      <c r="E81" s="10"/>
      <c r="F81" s="10"/>
      <c r="G81" s="11"/>
    </row>
    <row r="82" spans="1:7" ht="12.75">
      <c r="A82" s="17" t="s">
        <v>34</v>
      </c>
      <c r="B82" s="12">
        <v>1953</v>
      </c>
      <c r="C82" s="12">
        <v>1902</v>
      </c>
      <c r="D82" s="33">
        <f>(+B82-C82)/C82*100</f>
        <v>2.6813880126182967</v>
      </c>
      <c r="E82" s="95">
        <f>SUM(JANUARY!B82+FEBRUARY!B82+MARCH!B82)+B82</f>
        <v>5269</v>
      </c>
      <c r="F82" s="95">
        <f>SUM(JANUARY!C82+FEBRUARY!C82+MARCH!C82)+C82</f>
        <v>5162</v>
      </c>
      <c r="G82" s="13">
        <f>(+E82-F82)/F82*100</f>
        <v>2.0728399845021306</v>
      </c>
    </row>
    <row r="83" spans="1:7" ht="12.75">
      <c r="A83" s="17" t="s">
        <v>35</v>
      </c>
      <c r="B83" s="12">
        <v>486</v>
      </c>
      <c r="C83" s="12">
        <v>634</v>
      </c>
      <c r="D83" s="11">
        <f>(+B83-C83)/C83*100</f>
        <v>-23.34384858044164</v>
      </c>
      <c r="E83" s="95">
        <f>SUM(JANUARY!B83+FEBRUARY!B83+MARCH!B83)+B83</f>
        <v>1477</v>
      </c>
      <c r="F83" s="95">
        <f>SUM(JANUARY!C83+FEBRUARY!C83+MARCH!C83)+C83</f>
        <v>1979</v>
      </c>
      <c r="G83" s="13">
        <f>(+E83-F83)/F83*100</f>
        <v>-25.36634663971703</v>
      </c>
    </row>
    <row r="84" spans="1:7" ht="12.75">
      <c r="A84" s="17" t="s">
        <v>36</v>
      </c>
      <c r="B84" s="12">
        <v>169</v>
      </c>
      <c r="C84" s="12">
        <v>126</v>
      </c>
      <c r="D84" s="33">
        <f>(+B84-C84)/C84*100</f>
        <v>34.12698412698413</v>
      </c>
      <c r="E84" s="95">
        <f>SUM(JANUARY!B84+FEBRUARY!B84+MARCH!B84)+B84</f>
        <v>479</v>
      </c>
      <c r="F84" s="95">
        <f>SUM(JANUARY!C84+FEBRUARY!C84+MARCH!C84)+C84</f>
        <v>342</v>
      </c>
      <c r="G84" s="13">
        <f>(+E84-F84)/F84*100</f>
        <v>40.058479532163744</v>
      </c>
    </row>
    <row r="85" spans="1:7" ht="12.75">
      <c r="A85" s="17"/>
      <c r="B85" s="12"/>
      <c r="C85" s="12"/>
      <c r="D85" s="13"/>
      <c r="E85" s="12"/>
      <c r="F85" s="12"/>
      <c r="G85" s="13"/>
    </row>
    <row r="86" spans="1:7" ht="12.75">
      <c r="A86" s="17" t="s">
        <v>37</v>
      </c>
      <c r="B86" s="12">
        <f>SUM(B87:B89)</f>
        <v>3519</v>
      </c>
      <c r="C86" s="12">
        <f>SUM(C87:C89)</f>
        <v>4056</v>
      </c>
      <c r="D86" s="33">
        <f>(+B86-C86)/C86*100</f>
        <v>-13.239644970414203</v>
      </c>
      <c r="E86" s="12">
        <f>SUM(E87:E89)</f>
        <v>12932</v>
      </c>
      <c r="F86" s="12">
        <f>SUM(F87:F89)</f>
        <v>14026</v>
      </c>
      <c r="G86" s="13">
        <f>(+E86-F86)/F86*100</f>
        <v>-7.799800370740054</v>
      </c>
    </row>
    <row r="87" spans="1:7" ht="12.75">
      <c r="A87" s="34" t="s">
        <v>38</v>
      </c>
      <c r="B87" s="10">
        <v>500</v>
      </c>
      <c r="C87" s="10">
        <v>580</v>
      </c>
      <c r="D87" s="11">
        <f>(+B87-C87)/C87*100</f>
        <v>-13.793103448275861</v>
      </c>
      <c r="E87" s="10">
        <f>SUM(JANUARY!B87+FEBRUARY!B87+MARCH!B87)+B87</f>
        <v>2078</v>
      </c>
      <c r="F87" s="10">
        <f>SUM(JANUARY!C87+FEBRUARY!C87+MARCH!C87)+C87</f>
        <v>2139</v>
      </c>
      <c r="G87" s="11">
        <f>(+E87-F87)/F87*100</f>
        <v>-2.8517999064983637</v>
      </c>
    </row>
    <row r="88" spans="1:7" ht="12.75">
      <c r="A88" s="34" t="s">
        <v>39</v>
      </c>
      <c r="B88" s="10">
        <v>2756</v>
      </c>
      <c r="C88" s="10">
        <v>3235</v>
      </c>
      <c r="D88" s="11">
        <f>(+B88-C88)/C88*100</f>
        <v>-14.806800618238022</v>
      </c>
      <c r="E88" s="10">
        <f>SUM(JANUARY!B88+FEBRUARY!B88+MARCH!B88)+B88</f>
        <v>10108</v>
      </c>
      <c r="F88" s="10">
        <f>SUM(JANUARY!C88+FEBRUARY!C88+MARCH!C88)+C88</f>
        <v>11233</v>
      </c>
      <c r="G88" s="11">
        <f>(+E88-F88)/F88*100</f>
        <v>-10.015133980236802</v>
      </c>
    </row>
    <row r="89" spans="1:7" ht="12.75">
      <c r="A89" s="34" t="s">
        <v>40</v>
      </c>
      <c r="B89" s="10">
        <v>263</v>
      </c>
      <c r="C89" s="10">
        <v>241</v>
      </c>
      <c r="D89" s="11">
        <f>(+B89-C89)/C89*100</f>
        <v>9.12863070539419</v>
      </c>
      <c r="E89" s="10">
        <f>SUM(JANUARY!B89+FEBRUARY!B89+MARCH!B89)+B89</f>
        <v>746</v>
      </c>
      <c r="F89" s="10">
        <f>SUM(JANUARY!C89+FEBRUARY!C89+MARCH!C89)+C89</f>
        <v>654</v>
      </c>
      <c r="G89" s="11">
        <f>(+E89-F89)/F89*100</f>
        <v>14.067278287461773</v>
      </c>
    </row>
    <row r="90" spans="1:7" ht="12.75">
      <c r="A90" s="34"/>
      <c r="B90" s="10"/>
      <c r="C90" s="10"/>
      <c r="D90" s="11"/>
      <c r="E90" s="10"/>
      <c r="F90" s="10"/>
      <c r="G90" s="11"/>
    </row>
    <row r="91" spans="1:7" ht="12.75">
      <c r="A91" s="17" t="s">
        <v>41</v>
      </c>
      <c r="B91" s="12">
        <v>3353</v>
      </c>
      <c r="C91" s="12">
        <v>2774</v>
      </c>
      <c r="D91" s="33">
        <f>(+B91-C91)/C91*100</f>
        <v>20.87238644556597</v>
      </c>
      <c r="E91" s="95">
        <f>SUM(JANUARY!B91+FEBRUARY!B91+MARCH!B91)+B91</f>
        <v>12490</v>
      </c>
      <c r="F91" s="95">
        <f>SUM(JANUARY!C91+FEBRUARY!C91+MARCH!C91)+C91</f>
        <v>10477</v>
      </c>
      <c r="G91" s="13">
        <f>(+E91-F91)/F91*100</f>
        <v>19.213515319270783</v>
      </c>
    </row>
    <row r="92" spans="1:7" ht="12.75">
      <c r="A92" s="17" t="s">
        <v>42</v>
      </c>
      <c r="B92" s="12">
        <v>23</v>
      </c>
      <c r="C92" s="12">
        <v>8</v>
      </c>
      <c r="D92" s="33">
        <f>(+B92-C92)/C92*100</f>
        <v>187.5</v>
      </c>
      <c r="E92" s="95">
        <f>SUM(JANUARY!B92+FEBRUARY!B92+MARCH!B92)+B92</f>
        <v>78</v>
      </c>
      <c r="F92" s="95">
        <f>SUM(JANUARY!C92+FEBRUARY!C92+MARCH!C92)+C92</f>
        <v>62</v>
      </c>
      <c r="G92" s="13">
        <f>(+E92-F92)/F92*100</f>
        <v>25.806451612903224</v>
      </c>
    </row>
    <row r="93" spans="1:7" ht="12.75">
      <c r="A93" s="17" t="s">
        <v>43</v>
      </c>
      <c r="B93" s="12">
        <v>132</v>
      </c>
      <c r="C93" s="12">
        <v>134</v>
      </c>
      <c r="D93" s="33">
        <f>(+B93-C93)/C93*100</f>
        <v>-1.4925373134328357</v>
      </c>
      <c r="E93" s="95">
        <f>SUM(JANUARY!B93+FEBRUARY!B93+MARCH!B93)+B93</f>
        <v>446</v>
      </c>
      <c r="F93" s="95">
        <f>SUM(JANUARY!C93+FEBRUARY!C93+MARCH!C93)+C93</f>
        <v>493</v>
      </c>
      <c r="G93" s="13">
        <f>(+E93-F93)/F93*100</f>
        <v>-9.533468559837727</v>
      </c>
    </row>
    <row r="94" spans="1:7" ht="12.75">
      <c r="A94" s="17" t="s">
        <v>44</v>
      </c>
      <c r="B94" s="12">
        <v>1556</v>
      </c>
      <c r="C94" s="12">
        <v>1678</v>
      </c>
      <c r="D94" s="33">
        <f>(+B94-C94)/C94*100</f>
        <v>-7.270560190703218</v>
      </c>
      <c r="E94" s="95">
        <f>SUM(JANUARY!B94+FEBRUARY!B94+MARCH!B94)+B94</f>
        <v>6499</v>
      </c>
      <c r="F94" s="95">
        <f>SUM(JANUARY!C94+FEBRUARY!C94+MARCH!C94)+C94</f>
        <v>6335</v>
      </c>
      <c r="G94" s="13">
        <f>(+E94-F94)/F94*100</f>
        <v>2.588792423046567</v>
      </c>
    </row>
    <row r="95" spans="1:7" ht="12.75">
      <c r="A95" s="14"/>
      <c r="B95" s="10"/>
      <c r="C95" s="10"/>
      <c r="D95" s="16"/>
      <c r="E95" s="10"/>
      <c r="F95" s="10"/>
      <c r="G95" s="16"/>
    </row>
    <row r="96" spans="1:7" ht="12.75">
      <c r="A96" s="17" t="s">
        <v>45</v>
      </c>
      <c r="B96" s="12">
        <f>SUM(B57+B61+B65)</f>
        <v>139003</v>
      </c>
      <c r="C96" s="12">
        <f>SUM(C57+C61+C65)</f>
        <v>129079</v>
      </c>
      <c r="D96" s="13">
        <f>(+B96-C96)/C96*100</f>
        <v>7.688314907924604</v>
      </c>
      <c r="E96" s="12">
        <f>SUM(E57+E61+E65)</f>
        <v>495534</v>
      </c>
      <c r="F96" s="12">
        <f>SUM(F57+F61+F65)</f>
        <v>449759</v>
      </c>
      <c r="G96" s="13">
        <f>(+E96-F96)/F96*100</f>
        <v>10.177672931503317</v>
      </c>
    </row>
    <row r="97" spans="1:7" ht="12.75">
      <c r="A97" s="107">
        <f ca="1">NOW()</f>
        <v>41142.51551273148</v>
      </c>
      <c r="B97" s="107"/>
      <c r="C97" s="107"/>
      <c r="D97" s="107"/>
      <c r="E97" s="107"/>
      <c r="F97" s="107"/>
      <c r="G97" s="107"/>
    </row>
    <row r="98" ht="12.75">
      <c r="A98" s="22"/>
    </row>
  </sheetData>
  <sheetProtection/>
  <mergeCells count="1">
    <mergeCell ref="A97:G97"/>
  </mergeCells>
  <printOptions horizontalCentered="1"/>
  <pageMargins left="0.75" right="0.75" top="1" bottom="0.5" header="0.5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8"/>
  <sheetViews>
    <sheetView showGridLines="0" tabSelected="1" zoomScalePageLayoutView="0" workbookViewId="0" topLeftCell="A18">
      <selection activeCell="D16" sqref="D16"/>
    </sheetView>
  </sheetViews>
  <sheetFormatPr defaultColWidth="9.625" defaultRowHeight="12.75"/>
  <cols>
    <col min="1" max="1" width="18.00390625" style="53" customWidth="1"/>
    <col min="2" max="3" width="11.625" style="53" customWidth="1"/>
    <col min="4" max="4" width="7.625" style="53" customWidth="1"/>
    <col min="5" max="6" width="11.625" style="53" customWidth="1"/>
    <col min="7" max="7" width="7.625" style="53" customWidth="1"/>
    <col min="8" max="16384" width="9.625" style="53" customWidth="1"/>
  </cols>
  <sheetData>
    <row r="1" spans="1:7" ht="15" customHeight="1">
      <c r="A1" s="52" t="s">
        <v>0</v>
      </c>
      <c r="B1" s="52"/>
      <c r="C1" s="52"/>
      <c r="D1" s="52"/>
      <c r="E1" s="52"/>
      <c r="F1" s="52"/>
      <c r="G1" s="52"/>
    </row>
    <row r="2" spans="1:7" ht="15" customHeight="1">
      <c r="A2" s="54"/>
      <c r="B2" s="54"/>
      <c r="C2" s="54"/>
      <c r="D2" s="54"/>
      <c r="E2" s="54"/>
      <c r="F2" s="54"/>
      <c r="G2" s="54"/>
    </row>
    <row r="3" spans="1:7" ht="15" customHeight="1">
      <c r="A3" s="54" t="s">
        <v>94</v>
      </c>
      <c r="B3" s="54"/>
      <c r="C3" s="55"/>
      <c r="D3" s="54"/>
      <c r="E3" s="54"/>
      <c r="F3" s="54"/>
      <c r="G3" s="54"/>
    </row>
    <row r="4" spans="1:7" ht="12.75" customHeight="1">
      <c r="A4" s="56"/>
      <c r="B4" s="52"/>
      <c r="C4" s="57"/>
      <c r="D4" s="52"/>
      <c r="E4" s="52"/>
      <c r="F4" s="52"/>
      <c r="G4" s="52"/>
    </row>
    <row r="5" spans="1:7" ht="18.75" customHeight="1">
      <c r="A5" s="1" t="s">
        <v>1</v>
      </c>
      <c r="B5" s="52"/>
      <c r="C5" s="57"/>
      <c r="D5" s="52"/>
      <c r="E5" s="52"/>
      <c r="F5" s="52"/>
      <c r="G5" s="52"/>
    </row>
    <row r="6" spans="1:7" ht="12.75" customHeight="1">
      <c r="A6" s="58"/>
      <c r="B6" s="58"/>
      <c r="C6" s="59"/>
      <c r="D6" s="60"/>
      <c r="E6" s="60"/>
      <c r="F6" s="59"/>
      <c r="G6" s="58"/>
    </row>
    <row r="7" spans="1:7" ht="7.5" customHeight="1">
      <c r="A7" s="58"/>
      <c r="B7" s="58"/>
      <c r="C7" s="58"/>
      <c r="D7" s="58"/>
      <c r="E7" s="58"/>
      <c r="F7" s="58"/>
      <c r="G7" s="58"/>
    </row>
    <row r="8" spans="1:7" ht="4.5" customHeight="1">
      <c r="A8" s="58"/>
      <c r="B8" s="58"/>
      <c r="C8" s="58"/>
      <c r="D8" s="58"/>
      <c r="E8" s="58"/>
      <c r="F8" s="58"/>
      <c r="G8" s="58"/>
    </row>
    <row r="9" spans="1:7" ht="12.75" customHeight="1">
      <c r="A9" s="58"/>
      <c r="B9" s="61" t="s">
        <v>92</v>
      </c>
      <c r="C9" s="61" t="s">
        <v>72</v>
      </c>
      <c r="D9" s="62" t="s">
        <v>48</v>
      </c>
      <c r="E9" s="63" t="s">
        <v>93</v>
      </c>
      <c r="F9" s="63" t="s">
        <v>71</v>
      </c>
      <c r="G9" s="62" t="s">
        <v>48</v>
      </c>
    </row>
    <row r="10" spans="1:7" ht="14.25" customHeight="1">
      <c r="A10" s="64" t="s">
        <v>4</v>
      </c>
      <c r="B10" s="65"/>
      <c r="C10" s="65"/>
      <c r="D10" s="65"/>
      <c r="E10" s="65"/>
      <c r="F10" s="65"/>
      <c r="G10" s="65"/>
    </row>
    <row r="11" spans="1:7" ht="12.75" customHeight="1">
      <c r="A11" s="66" t="s">
        <v>6</v>
      </c>
      <c r="B11" s="67">
        <v>88566</v>
      </c>
      <c r="C11" s="67">
        <v>79152</v>
      </c>
      <c r="D11" s="68">
        <f>(+B11-C11)/C11</f>
        <v>0.11893571861734384</v>
      </c>
      <c r="E11" s="10">
        <f>SUM(JANUARY!B11+FEBRUARY!B11+MARCH!B10+APRIL!B11)+B11</f>
        <v>467810</v>
      </c>
      <c r="F11" s="10">
        <f>SUM(JANUARY!C11+FEBRUARY!C11+MARCH!C10+APRIL!C11)+C11</f>
        <v>421379</v>
      </c>
      <c r="G11" s="68">
        <f>(+E11-F11)/F11</f>
        <v>0.11018821535956941</v>
      </c>
    </row>
    <row r="12" spans="1:7" ht="12.75" customHeight="1">
      <c r="A12" s="66" t="s">
        <v>7</v>
      </c>
      <c r="B12" s="67">
        <v>175474</v>
      </c>
      <c r="C12" s="67">
        <v>131334</v>
      </c>
      <c r="D12" s="68">
        <f>(+B12-C12)/C12</f>
        <v>0.3360896645194694</v>
      </c>
      <c r="E12" s="10">
        <f>SUM(JANUARY!B12+FEBRUARY!B12+MARCH!B11+APRIL!B12)+B12</f>
        <v>1006161</v>
      </c>
      <c r="F12" s="10">
        <f>SUM(JANUARY!C12+FEBRUARY!C12+MARCH!C11+APRIL!C12)+C12</f>
        <v>879118</v>
      </c>
      <c r="G12" s="68">
        <f>(+E12-F12)/F12</f>
        <v>0.14451188577642593</v>
      </c>
    </row>
    <row r="13" spans="1:7" ht="12.75" customHeight="1">
      <c r="A13" s="69" t="s">
        <v>8</v>
      </c>
      <c r="B13" s="70">
        <f>SUM(B11:B12)</f>
        <v>264040</v>
      </c>
      <c r="C13" s="70">
        <f>SUM(C11:C12)</f>
        <v>210486</v>
      </c>
      <c r="D13" s="71">
        <f>(+B13-C13)/C13</f>
        <v>0.25443022338777876</v>
      </c>
      <c r="E13" s="70">
        <f>SUM(E11:E12)</f>
        <v>1473971</v>
      </c>
      <c r="F13" s="70">
        <f>SUM(F11:F12)</f>
        <v>1300497</v>
      </c>
      <c r="G13" s="71">
        <f>(+E13-F13)/F13</f>
        <v>0.1333905422311624</v>
      </c>
    </row>
    <row r="14" spans="1:7" ht="12.75" customHeight="1">
      <c r="A14" s="58"/>
      <c r="B14" s="58"/>
      <c r="C14" s="58"/>
      <c r="D14" s="72" t="s">
        <v>2</v>
      </c>
      <c r="E14" s="67"/>
      <c r="F14" s="67"/>
      <c r="G14" s="72" t="s">
        <v>2</v>
      </c>
    </row>
    <row r="15" spans="1:7" ht="12.75" customHeight="1">
      <c r="A15" s="58"/>
      <c r="B15" s="58"/>
      <c r="C15" s="58"/>
      <c r="D15" s="72" t="s">
        <v>2</v>
      </c>
      <c r="E15" s="67"/>
      <c r="F15" s="67"/>
      <c r="G15" s="72" t="s">
        <v>2</v>
      </c>
    </row>
    <row r="16" spans="1:7" ht="15" customHeight="1">
      <c r="A16" s="64" t="s">
        <v>9</v>
      </c>
      <c r="B16" s="58"/>
      <c r="C16" s="58"/>
      <c r="D16" s="72" t="s">
        <v>2</v>
      </c>
      <c r="E16" s="67"/>
      <c r="F16" s="67"/>
      <c r="G16" s="72" t="s">
        <v>2</v>
      </c>
    </row>
    <row r="17" spans="1:7" ht="12.75" customHeight="1">
      <c r="A17" s="66" t="s">
        <v>6</v>
      </c>
      <c r="B17" s="67">
        <v>8587</v>
      </c>
      <c r="C17" s="67">
        <v>8659</v>
      </c>
      <c r="D17" s="68">
        <f>(+B17-C17)/C17</f>
        <v>-0.008315047927012357</v>
      </c>
      <c r="E17" s="10">
        <f>SUM(JANUARY!B17+FEBRUARY!B17+MARCH!B16+APRIL!B17)+B17</f>
        <v>52856</v>
      </c>
      <c r="F17" s="10">
        <f>SUM(JANUARY!C17+FEBRUARY!C17+MARCH!C16+APRIL!C17)+C17</f>
        <v>45746</v>
      </c>
      <c r="G17" s="68">
        <f>(+E17-F17)/F17</f>
        <v>0.15542342499890702</v>
      </c>
    </row>
    <row r="18" spans="1:7" ht="12.75" customHeight="1">
      <c r="A18" s="66" t="s">
        <v>7</v>
      </c>
      <c r="B18" s="67">
        <v>65555</v>
      </c>
      <c r="C18" s="67">
        <v>63052</v>
      </c>
      <c r="D18" s="68">
        <f>(+B18-C18)/C18</f>
        <v>0.039697392628306793</v>
      </c>
      <c r="E18" s="10">
        <f>SUM(JANUARY!B18+FEBRUARY!B18+MARCH!B17+APRIL!B18)+B18</f>
        <v>317606</v>
      </c>
      <c r="F18" s="10">
        <f>SUM(JANUARY!C18+FEBRUARY!C18+MARCH!C17+APRIL!C18)+C18</f>
        <v>318146</v>
      </c>
      <c r="G18" s="68">
        <f>(+E18-F18)/F18</f>
        <v>-0.0016973339284479453</v>
      </c>
    </row>
    <row r="19" spans="1:7" ht="12.75" customHeight="1">
      <c r="A19" s="69" t="s">
        <v>8</v>
      </c>
      <c r="B19" s="70">
        <f>SUM(B17:B18)</f>
        <v>74142</v>
      </c>
      <c r="C19" s="70">
        <f>SUM(C17:C18)</f>
        <v>71711</v>
      </c>
      <c r="D19" s="71">
        <f>(+B19-C19)/C19</f>
        <v>0.033899959559900154</v>
      </c>
      <c r="E19" s="70">
        <f>SUM(E17:E18)</f>
        <v>370462</v>
      </c>
      <c r="F19" s="70">
        <f>SUM(F17:F18)</f>
        <v>363892</v>
      </c>
      <c r="G19" s="71">
        <f>(+E19-F19)/F19</f>
        <v>0.018054807470348346</v>
      </c>
    </row>
    <row r="20" spans="1:7" ht="12.75" customHeight="1">
      <c r="A20" s="59" t="s">
        <v>2</v>
      </c>
      <c r="B20" s="58"/>
      <c r="C20" s="58"/>
      <c r="D20" s="72" t="s">
        <v>2</v>
      </c>
      <c r="E20" s="67"/>
      <c r="F20" s="67"/>
      <c r="G20" s="72" t="s">
        <v>2</v>
      </c>
    </row>
    <row r="21" spans="1:7" ht="12.75" customHeight="1">
      <c r="A21" s="58"/>
      <c r="B21" s="58"/>
      <c r="C21" s="58"/>
      <c r="D21" s="72" t="s">
        <v>2</v>
      </c>
      <c r="E21" s="67"/>
      <c r="F21" s="67"/>
      <c r="G21" s="72" t="s">
        <v>2</v>
      </c>
    </row>
    <row r="22" spans="1:7" ht="15.75" customHeight="1">
      <c r="A22" s="64" t="s">
        <v>10</v>
      </c>
      <c r="B22" s="58"/>
      <c r="C22" s="58"/>
      <c r="D22" s="72" t="s">
        <v>2</v>
      </c>
      <c r="E22" s="67"/>
      <c r="F22" s="67"/>
      <c r="G22" s="72" t="s">
        <v>2</v>
      </c>
    </row>
    <row r="23" spans="1:7" ht="12.75" customHeight="1">
      <c r="A23" s="66" t="s">
        <v>6</v>
      </c>
      <c r="B23" s="67">
        <v>21601</v>
      </c>
      <c r="C23" s="67">
        <v>21544</v>
      </c>
      <c r="D23" s="68">
        <f>(+B23-C23)/C23</f>
        <v>0.0026457482361678425</v>
      </c>
      <c r="E23" s="10">
        <f>SUM(JANUARY!B23+FEBRUARY!B23+MARCH!B22+APRIL!B23)+B23</f>
        <v>93622</v>
      </c>
      <c r="F23" s="10">
        <f>SUM(JANUARY!C23+FEBRUARY!C23+MARCH!C22+APRIL!C23)+C23</f>
        <v>91989</v>
      </c>
      <c r="G23" s="68">
        <f>(+E23-F23)/F23</f>
        <v>0.01775212253639022</v>
      </c>
    </row>
    <row r="24" spans="1:7" ht="12.75" customHeight="1">
      <c r="A24" s="66" t="s">
        <v>7</v>
      </c>
      <c r="B24" s="67">
        <v>107468</v>
      </c>
      <c r="C24" s="67">
        <v>111230</v>
      </c>
      <c r="D24" s="68">
        <f>(+B24-C24)/C24</f>
        <v>-0.033821810662591024</v>
      </c>
      <c r="E24" s="10">
        <f>SUM(JANUARY!B24+FEBRUARY!B24+MARCH!B23+APRIL!B24)+B24</f>
        <v>771893</v>
      </c>
      <c r="F24" s="10">
        <f>SUM(JANUARY!C24+FEBRUARY!C24+MARCH!C23+APRIL!C24)+C24</f>
        <v>727078</v>
      </c>
      <c r="G24" s="68">
        <f>(+E24-F24)/F24</f>
        <v>0.06163712834111333</v>
      </c>
    </row>
    <row r="25" spans="1:7" ht="12.75" customHeight="1">
      <c r="A25" s="69" t="s">
        <v>8</v>
      </c>
      <c r="B25" s="70">
        <f>SUM(B23:B24)</f>
        <v>129069</v>
      </c>
      <c r="C25" s="70">
        <f>SUM(C23:C24)</f>
        <v>132774</v>
      </c>
      <c r="D25" s="71">
        <f>(+B25-C25)/C25</f>
        <v>-0.02790455962763794</v>
      </c>
      <c r="E25" s="70">
        <f>SUM(E23:E24)</f>
        <v>865515</v>
      </c>
      <c r="F25" s="70">
        <f>SUM(F23:F24)</f>
        <v>819067</v>
      </c>
      <c r="G25" s="71">
        <f>(+E25-F25)/F25</f>
        <v>0.05670842556225559</v>
      </c>
    </row>
    <row r="26" spans="1:7" ht="12.75" customHeight="1">
      <c r="A26" s="58"/>
      <c r="B26" s="58"/>
      <c r="C26" s="58"/>
      <c r="D26" s="72" t="s">
        <v>2</v>
      </c>
      <c r="E26" s="67"/>
      <c r="F26" s="67"/>
      <c r="G26" s="72" t="s">
        <v>2</v>
      </c>
    </row>
    <row r="27" spans="1:7" ht="12.75" customHeight="1">
      <c r="A27" s="58"/>
      <c r="B27" s="58"/>
      <c r="C27" s="58"/>
      <c r="D27" s="72" t="s">
        <v>2</v>
      </c>
      <c r="E27" s="67"/>
      <c r="F27" s="67"/>
      <c r="G27" s="72" t="s">
        <v>2</v>
      </c>
    </row>
    <row r="28" spans="1:7" ht="15" customHeight="1">
      <c r="A28" s="64" t="s">
        <v>49</v>
      </c>
      <c r="B28" s="58"/>
      <c r="C28" s="58"/>
      <c r="D28" s="72" t="s">
        <v>2</v>
      </c>
      <c r="E28" s="67"/>
      <c r="F28" s="67"/>
      <c r="G28" s="72" t="s">
        <v>2</v>
      </c>
    </row>
    <row r="29" spans="1:7" ht="12.75" customHeight="1">
      <c r="A29" s="66" t="s">
        <v>6</v>
      </c>
      <c r="B29" s="67">
        <f>SUM(B11+B17+B23)</f>
        <v>118754</v>
      </c>
      <c r="C29" s="67">
        <f>SUM(C11+C17+C23)</f>
        <v>109355</v>
      </c>
      <c r="D29" s="68">
        <f>(+B29-C29)/C29</f>
        <v>0.08594943075305199</v>
      </c>
      <c r="E29" s="67">
        <f>SUM(E11+E17+E23)</f>
        <v>614288</v>
      </c>
      <c r="F29" s="67">
        <f>SUM(F11+F17+F23)</f>
        <v>559114</v>
      </c>
      <c r="G29" s="68">
        <f>(+E29-F29)/F29</f>
        <v>0.09868112764123238</v>
      </c>
    </row>
    <row r="30" spans="1:7" ht="12.75" customHeight="1">
      <c r="A30" s="66" t="s">
        <v>7</v>
      </c>
      <c r="B30" s="67">
        <f>SUM(B12+B18+B24)</f>
        <v>348497</v>
      </c>
      <c r="C30" s="67">
        <f>SUM(C12+C18+C24)</f>
        <v>305616</v>
      </c>
      <c r="D30" s="68">
        <f>(+B30-C30)/C30</f>
        <v>0.14031006230040313</v>
      </c>
      <c r="E30" s="67">
        <f>SUM(E12+E18+E24)</f>
        <v>2095660</v>
      </c>
      <c r="F30" s="67">
        <f>SUM(F12+F18+F24)</f>
        <v>1924342</v>
      </c>
      <c r="G30" s="68">
        <f>(+E30-F30)/F30</f>
        <v>0.0890267946134315</v>
      </c>
    </row>
    <row r="31" spans="1:7" ht="12.75" customHeight="1">
      <c r="A31" s="73" t="s">
        <v>8</v>
      </c>
      <c r="B31" s="74">
        <f>SUM(B29:B30)</f>
        <v>467251</v>
      </c>
      <c r="C31" s="74">
        <f>SUM(C29:C30)</f>
        <v>414971</v>
      </c>
      <c r="D31" s="75">
        <f>(+B31-C31)/C31</f>
        <v>0.12598470736509298</v>
      </c>
      <c r="E31" s="74">
        <f>SUM(E29:E30)</f>
        <v>2709948</v>
      </c>
      <c r="F31" s="74">
        <f>SUM(F29:F30)</f>
        <v>2483456</v>
      </c>
      <c r="G31" s="75">
        <f>(+E31-F31)/F31</f>
        <v>0.09120032728584682</v>
      </c>
    </row>
    <row r="32" spans="1:7" ht="12.75" customHeight="1">
      <c r="A32" s="58"/>
      <c r="B32" s="58"/>
      <c r="C32" s="58"/>
      <c r="D32" s="72" t="s">
        <v>2</v>
      </c>
      <c r="E32" s="58"/>
      <c r="F32" s="67"/>
      <c r="G32" s="76"/>
    </row>
    <row r="33" spans="1:7" ht="12.75" customHeight="1">
      <c r="A33" s="58"/>
      <c r="B33" s="58"/>
      <c r="C33" s="58"/>
      <c r="D33" s="77" t="s">
        <v>2</v>
      </c>
      <c r="F33" s="58"/>
      <c r="G33" s="76"/>
    </row>
    <row r="34" spans="1:7" ht="12.75" customHeight="1">
      <c r="A34" s="96" t="s">
        <v>57</v>
      </c>
      <c r="B34" s="58"/>
      <c r="C34" s="58"/>
      <c r="D34" s="58"/>
      <c r="E34" s="58"/>
      <c r="F34" s="58"/>
      <c r="G34" s="76"/>
    </row>
    <row r="35" spans="1:7" ht="12.75" customHeight="1">
      <c r="A35" s="96" t="s">
        <v>54</v>
      </c>
      <c r="B35" s="58"/>
      <c r="C35" s="58"/>
      <c r="D35" s="58"/>
      <c r="E35" s="58"/>
      <c r="F35" s="58"/>
      <c r="G35" s="76"/>
    </row>
    <row r="36" spans="1:7" ht="12.75" customHeight="1">
      <c r="A36" s="96" t="s">
        <v>55</v>
      </c>
      <c r="B36" s="58"/>
      <c r="C36" s="58"/>
      <c r="D36" s="58"/>
      <c r="E36" s="58"/>
      <c r="F36" s="58"/>
      <c r="G36" s="58"/>
    </row>
    <row r="37" spans="1:7" ht="12.75" customHeight="1">
      <c r="A37" s="96" t="s">
        <v>56</v>
      </c>
      <c r="B37" s="58"/>
      <c r="C37" s="58"/>
      <c r="D37" s="58"/>
      <c r="E37" s="58"/>
      <c r="F37" s="58"/>
      <c r="G37" s="58"/>
    </row>
    <row r="38" spans="1:7" ht="18.75" customHeight="1">
      <c r="A38" s="78"/>
      <c r="B38" s="58"/>
      <c r="C38" s="58"/>
      <c r="D38" s="58"/>
      <c r="E38" s="58"/>
      <c r="F38" s="58"/>
      <c r="G38" s="58"/>
    </row>
    <row r="39" spans="1:7" ht="17.25" customHeight="1">
      <c r="A39" s="79" t="s">
        <v>51</v>
      </c>
      <c r="B39" s="80"/>
      <c r="C39" s="80"/>
      <c r="D39" s="80"/>
      <c r="E39" s="80"/>
      <c r="F39" s="80"/>
      <c r="G39" s="80"/>
    </row>
    <row r="40" spans="1:7" ht="18" customHeight="1">
      <c r="A40" s="79"/>
      <c r="B40" s="80"/>
      <c r="C40" s="80"/>
      <c r="D40" s="80"/>
      <c r="E40" s="80"/>
      <c r="F40" s="80"/>
      <c r="G40" s="80"/>
    </row>
    <row r="41" spans="1:7" ht="18" customHeight="1">
      <c r="A41" s="79"/>
      <c r="B41" s="80"/>
      <c r="C41" s="80"/>
      <c r="D41" s="80"/>
      <c r="E41" s="80"/>
      <c r="F41" s="80"/>
      <c r="G41" s="80"/>
    </row>
    <row r="42" spans="1:7" ht="18" customHeight="1">
      <c r="A42" s="79"/>
      <c r="B42" s="80"/>
      <c r="C42" s="80"/>
      <c r="D42" s="80"/>
      <c r="E42" s="80"/>
      <c r="F42" s="80"/>
      <c r="G42" s="80"/>
    </row>
    <row r="43" spans="1:7" ht="18" customHeight="1">
      <c r="A43" s="79"/>
      <c r="B43" s="80"/>
      <c r="C43" s="80"/>
      <c r="D43" s="80"/>
      <c r="E43" s="80"/>
      <c r="F43" s="80"/>
      <c r="G43" s="80"/>
    </row>
    <row r="44" spans="1:7" ht="18" customHeight="1">
      <c r="A44" s="79"/>
      <c r="B44" s="80"/>
      <c r="C44" s="80"/>
      <c r="D44" s="80"/>
      <c r="E44" s="80"/>
      <c r="F44" s="80"/>
      <c r="G44" s="80"/>
    </row>
    <row r="45" spans="1:7" ht="18" customHeight="1">
      <c r="A45" s="80"/>
      <c r="B45" s="80"/>
      <c r="C45" s="80"/>
      <c r="D45" s="80"/>
      <c r="E45" s="80"/>
      <c r="F45" s="80"/>
      <c r="G45" s="81"/>
    </row>
    <row r="46" spans="1:7" ht="18" customHeight="1">
      <c r="A46" s="82"/>
      <c r="B46" s="82"/>
      <c r="C46" s="83"/>
      <c r="D46" s="82"/>
      <c r="E46" s="82"/>
      <c r="F46" s="82"/>
      <c r="G46" s="82"/>
    </row>
    <row r="47" spans="1:7" ht="18" customHeight="1">
      <c r="A47" s="82"/>
      <c r="B47" s="82"/>
      <c r="C47" s="83"/>
      <c r="D47" s="82"/>
      <c r="E47" s="82"/>
      <c r="F47" s="82"/>
      <c r="G47" s="82"/>
    </row>
    <row r="48" spans="1:7" ht="18" customHeight="1">
      <c r="A48" s="82"/>
      <c r="B48" s="82"/>
      <c r="C48" s="83"/>
      <c r="D48" s="82"/>
      <c r="E48" s="82"/>
      <c r="F48" s="82"/>
      <c r="G48" s="82"/>
    </row>
    <row r="49" spans="1:7" ht="18" customHeight="1">
      <c r="A49" s="82"/>
      <c r="B49" s="82"/>
      <c r="C49" s="83"/>
      <c r="D49" s="82"/>
      <c r="E49" s="82"/>
      <c r="F49" s="82"/>
      <c r="G49" s="82"/>
    </row>
    <row r="50" spans="1:7" ht="15.75">
      <c r="A50" s="82" t="s">
        <v>13</v>
      </c>
      <c r="B50" s="82"/>
      <c r="C50" s="83"/>
      <c r="D50" s="82"/>
      <c r="E50" s="82"/>
      <c r="F50" s="82"/>
      <c r="G50" s="82"/>
    </row>
    <row r="51" spans="1:7" ht="15.75">
      <c r="A51" s="82" t="s">
        <v>14</v>
      </c>
      <c r="B51" s="82"/>
      <c r="C51" s="83"/>
      <c r="D51" s="82"/>
      <c r="E51" s="82"/>
      <c r="F51" s="82"/>
      <c r="G51" s="82"/>
    </row>
    <row r="52" spans="1:7" ht="15.75">
      <c r="A52" s="54" t="s">
        <v>92</v>
      </c>
      <c r="B52" s="83"/>
      <c r="C52" s="83"/>
      <c r="D52" s="82"/>
      <c r="E52" s="82"/>
      <c r="F52" s="82"/>
      <c r="G52" s="82"/>
    </row>
    <row r="53" spans="1:7" ht="12.75">
      <c r="A53" s="84"/>
      <c r="B53" s="84"/>
      <c r="C53" s="84"/>
      <c r="D53" s="84"/>
      <c r="E53" s="84"/>
      <c r="F53" s="84"/>
      <c r="G53" s="84"/>
    </row>
    <row r="54" spans="1:7" ht="12.75">
      <c r="A54" s="58"/>
      <c r="B54" s="58"/>
      <c r="C54" s="64"/>
      <c r="D54" s="64"/>
      <c r="E54" s="85"/>
      <c r="F54" s="80"/>
      <c r="G54" s="69"/>
    </row>
    <row r="55" spans="1:7" ht="12.75">
      <c r="A55" s="86" t="s">
        <v>16</v>
      </c>
      <c r="B55" s="87" t="s">
        <v>95</v>
      </c>
      <c r="C55" s="87" t="s">
        <v>73</v>
      </c>
      <c r="D55" s="62" t="s">
        <v>5</v>
      </c>
      <c r="E55" s="63" t="s">
        <v>93</v>
      </c>
      <c r="F55" s="63" t="s">
        <v>71</v>
      </c>
      <c r="G55" s="62" t="s">
        <v>5</v>
      </c>
    </row>
    <row r="56" spans="1:7" ht="12.75">
      <c r="A56" s="86"/>
      <c r="B56" s="87"/>
      <c r="C56" s="87"/>
      <c r="D56" s="65"/>
      <c r="E56" s="88"/>
      <c r="F56" s="88"/>
      <c r="G56" s="69"/>
    </row>
    <row r="57" spans="1:7" ht="12.75">
      <c r="A57" s="64" t="s">
        <v>4</v>
      </c>
      <c r="B57" s="70">
        <f>B58+B59</f>
        <v>88566</v>
      </c>
      <c r="C57" s="70">
        <f>C58+C59</f>
        <v>79152</v>
      </c>
      <c r="D57" s="71">
        <f>(+B57-C57)/C57</f>
        <v>0.11893571861734384</v>
      </c>
      <c r="E57" s="70">
        <f>SUM(E58+E59)</f>
        <v>467810</v>
      </c>
      <c r="F57" s="70">
        <f>SUM(F58+F59)</f>
        <v>421379</v>
      </c>
      <c r="G57" s="71">
        <f>(+E57-F57)/F57</f>
        <v>0.11018821535956941</v>
      </c>
    </row>
    <row r="58" spans="1:7" ht="12.75">
      <c r="A58" s="86" t="s">
        <v>18</v>
      </c>
      <c r="B58" s="30">
        <v>88566</v>
      </c>
      <c r="C58" s="30">
        <v>79152</v>
      </c>
      <c r="D58" s="68">
        <f>(+B58-C58)/C58</f>
        <v>0.11893571861734384</v>
      </c>
      <c r="E58" s="10">
        <f>SUM(JANUARY!B58+FEBRUARY!B58+MARCH!B58+APRIL!B58)+B58</f>
        <v>467810</v>
      </c>
      <c r="F58" s="10">
        <f>SUM(JANUARY!C58+FEBRUARY!C58+MARCH!C58+APRIL!C58)+C58</f>
        <v>421379</v>
      </c>
      <c r="G58" s="68">
        <f>(+E58-F58)/F58</f>
        <v>0.11018821535956941</v>
      </c>
    </row>
    <row r="59" spans="1:7" ht="12.75">
      <c r="A59" s="86" t="s">
        <v>19</v>
      </c>
      <c r="B59" s="89">
        <v>0</v>
      </c>
      <c r="C59" s="89">
        <v>0</v>
      </c>
      <c r="D59" s="68">
        <v>0</v>
      </c>
      <c r="E59" s="10">
        <f>SUM(JANUARY!B59+FEBRUARY!B59+MARCH!B59+APRIL!B59)+B59</f>
        <v>0</v>
      </c>
      <c r="F59" s="10">
        <f>SUM(JANUARY!C59+FEBRUARY!C59+MARCH!C59+APRIL!C59)+C59</f>
        <v>0</v>
      </c>
      <c r="G59" s="68">
        <v>0</v>
      </c>
    </row>
    <row r="60" spans="1:7" ht="12.75">
      <c r="A60" s="86"/>
      <c r="B60" s="90"/>
      <c r="C60" s="90"/>
      <c r="D60" s="91"/>
      <c r="E60" s="69"/>
      <c r="F60" s="69"/>
      <c r="G60" s="91"/>
    </row>
    <row r="61" spans="1:7" ht="12.75">
      <c r="A61" s="64" t="s">
        <v>9</v>
      </c>
      <c r="B61" s="70">
        <f>B62+B63</f>
        <v>8587</v>
      </c>
      <c r="C61" s="70">
        <f>C62+C63</f>
        <v>8659</v>
      </c>
      <c r="D61" s="71">
        <f>(+B61-C61)/C61</f>
        <v>-0.008315047927012357</v>
      </c>
      <c r="E61" s="70">
        <f>E62+E63</f>
        <v>52856</v>
      </c>
      <c r="F61" s="70">
        <f>F62+F63</f>
        <v>45746</v>
      </c>
      <c r="G61" s="71">
        <f>(+E61-F61)/F61</f>
        <v>0.15542342499890702</v>
      </c>
    </row>
    <row r="62" spans="1:7" ht="12.75">
      <c r="A62" s="59" t="s">
        <v>20</v>
      </c>
      <c r="B62" s="67">
        <v>8587</v>
      </c>
      <c r="C62" s="67">
        <v>8560</v>
      </c>
      <c r="D62" s="68">
        <f>(+B62-C62)/C62</f>
        <v>0.0031542056074766356</v>
      </c>
      <c r="E62" s="10">
        <f>SUM(JANUARY!B62+FEBRUARY!B62+MARCH!B62+APRIL!B62)+B62</f>
        <v>52856</v>
      </c>
      <c r="F62" s="10">
        <f>SUM(JANUARY!C62+FEBRUARY!C62+MARCH!C62+APRIL!C62)+C62</f>
        <v>45393</v>
      </c>
      <c r="G62" s="68">
        <f>(+E62-F62)/F62</f>
        <v>0.1644086092569339</v>
      </c>
    </row>
    <row r="63" spans="1:7" ht="12.75">
      <c r="A63" s="59" t="s">
        <v>21</v>
      </c>
      <c r="B63" s="92">
        <v>0</v>
      </c>
      <c r="C63" s="92">
        <v>99</v>
      </c>
      <c r="D63" s="68">
        <f>(+B63-C63)/C63</f>
        <v>-1</v>
      </c>
      <c r="E63" s="10">
        <f>SUM(JANUARY!B63+FEBRUARY!B63+MARCH!B63+APRIL!B63)+B63</f>
        <v>0</v>
      </c>
      <c r="F63" s="10">
        <f>SUM(JANUARY!C63+FEBRUARY!C63+MARCH!C63+APRIL!C63)+C63</f>
        <v>353</v>
      </c>
      <c r="G63" s="68">
        <f>(+E63-F63)/F63</f>
        <v>-1</v>
      </c>
    </row>
    <row r="64" spans="1:7" ht="12.75">
      <c r="A64" s="86"/>
      <c r="B64" s="90"/>
      <c r="C64" s="90"/>
      <c r="D64" s="91"/>
      <c r="E64" s="69"/>
      <c r="F64" s="69"/>
      <c r="G64" s="91"/>
    </row>
    <row r="65" spans="1:7" ht="12.75">
      <c r="A65" s="86" t="s">
        <v>22</v>
      </c>
      <c r="B65" s="35">
        <f>B67+B73+B78+B82+B83+B84+B86+B91+B92+B93+B94</f>
        <v>21601</v>
      </c>
      <c r="C65" s="35">
        <f>C67+C73+C78+C82+C83+C84+C86+C91+C92+C93+C94</f>
        <v>21544</v>
      </c>
      <c r="D65" s="71">
        <f>(+B65-C65)/C65</f>
        <v>0.0026457482361678425</v>
      </c>
      <c r="E65" s="35">
        <f>E67+E73+E78+E82+E83+E84+E86+E91+E92+E93+E94</f>
        <v>93622</v>
      </c>
      <c r="F65" s="35">
        <f>F67+F73+F78+F82+F83+F84+F86+F91+F92+F93+F94</f>
        <v>91989</v>
      </c>
      <c r="G65" s="71">
        <f>(+E65-F65)/F65</f>
        <v>0.01775212253639022</v>
      </c>
    </row>
    <row r="66" spans="1:7" ht="12.75">
      <c r="A66" s="86"/>
      <c r="B66" s="35"/>
      <c r="C66" s="35"/>
      <c r="D66" s="71"/>
      <c r="E66" s="35"/>
      <c r="F66" s="35"/>
      <c r="G66" s="68"/>
    </row>
    <row r="67" spans="1:7" ht="12.75">
      <c r="A67" s="64" t="s">
        <v>23</v>
      </c>
      <c r="B67" s="36">
        <f>SUM(B68:B71)</f>
        <v>8872</v>
      </c>
      <c r="C67" s="36">
        <f>SUM(C68:C71)</f>
        <v>8280</v>
      </c>
      <c r="D67" s="71">
        <f>(+B67-C67)/C67</f>
        <v>0.07149758454106281</v>
      </c>
      <c r="E67" s="36">
        <f>SUM(E68:E71)</f>
        <v>34801</v>
      </c>
      <c r="F67" s="36">
        <f>SUM(F68:F71)</f>
        <v>33875</v>
      </c>
      <c r="G67" s="71">
        <f>(+E67-F67)/F67</f>
        <v>0.02733579335793358</v>
      </c>
    </row>
    <row r="68" spans="1:7" ht="12.75">
      <c r="A68" s="59" t="s">
        <v>24</v>
      </c>
      <c r="B68" s="67">
        <v>6493</v>
      </c>
      <c r="C68" s="67">
        <v>5871</v>
      </c>
      <c r="D68" s="68">
        <f>(+B68-C68)/C68</f>
        <v>0.10594447283256686</v>
      </c>
      <c r="E68" s="10">
        <f>SUM(JANUARY!B68+FEBRUARY!B68+MARCH!B68+APRIL!B68)+B68</f>
        <v>26270</v>
      </c>
      <c r="F68" s="10">
        <f>SUM(JANUARY!C68+FEBRUARY!C68+MARCH!C68+APRIL!C68)+C68</f>
        <v>24096</v>
      </c>
      <c r="G68" s="68">
        <f>(+E68-F68)/F68</f>
        <v>0.09022244355909695</v>
      </c>
    </row>
    <row r="69" spans="1:7" ht="12.75">
      <c r="A69" s="59" t="s">
        <v>25</v>
      </c>
      <c r="B69" s="67">
        <v>2083</v>
      </c>
      <c r="C69" s="67">
        <v>2185</v>
      </c>
      <c r="D69" s="68">
        <f>(+B69-C69)/C69</f>
        <v>-0.04668192219679634</v>
      </c>
      <c r="E69" s="10">
        <f>SUM(JANUARY!B69+FEBRUARY!B69+MARCH!B69+APRIL!B69)+B69</f>
        <v>7737</v>
      </c>
      <c r="F69" s="10">
        <f>SUM(JANUARY!C69+FEBRUARY!C69+MARCH!C69+APRIL!C69)+C69</f>
        <v>9077</v>
      </c>
      <c r="G69" s="68">
        <f>(+E69-F69)/F69</f>
        <v>-0.1476258675773934</v>
      </c>
    </row>
    <row r="70" spans="1:7" ht="12.75">
      <c r="A70" s="34" t="s">
        <v>58</v>
      </c>
      <c r="B70" s="10">
        <v>197</v>
      </c>
      <c r="C70" s="10">
        <v>103</v>
      </c>
      <c r="D70" s="11">
        <f>(+B70-C70)/C70*100</f>
        <v>91.2621359223301</v>
      </c>
      <c r="E70" s="10">
        <f>SUM(JANUARY!B70+FEBRUARY!B70+MARCH!B70+APRIL!B70)+B70</f>
        <v>555</v>
      </c>
      <c r="F70" s="10">
        <f>SUM(JANUARY!C70+FEBRUARY!C70+MARCH!C70+APRIL!C70)+C70</f>
        <v>381</v>
      </c>
      <c r="G70" s="11">
        <f>(+E70-F70)/F70*100</f>
        <v>45.66929133858268</v>
      </c>
    </row>
    <row r="71" spans="1:7" ht="12.75">
      <c r="A71" s="59" t="s">
        <v>26</v>
      </c>
      <c r="B71" s="67">
        <v>99</v>
      </c>
      <c r="C71" s="67">
        <v>121</v>
      </c>
      <c r="D71" s="68">
        <f>(+B71-C71)/C71</f>
        <v>-0.18181818181818182</v>
      </c>
      <c r="E71" s="10">
        <f>SUM(JANUARY!B71+FEBRUARY!B71+MARCH!B71+APRIL!B71)+B71</f>
        <v>239</v>
      </c>
      <c r="F71" s="10">
        <f>SUM(JANUARY!C71+FEBRUARY!C71+MARCH!C71+APRIL!C71)+C71</f>
        <v>321</v>
      </c>
      <c r="G71" s="68">
        <f>(+E71-F71)/F71</f>
        <v>-0.2554517133956386</v>
      </c>
    </row>
    <row r="72" spans="1:7" ht="12.75">
      <c r="A72" s="59"/>
      <c r="B72" s="67"/>
      <c r="C72" s="67"/>
      <c r="D72" s="68"/>
      <c r="E72" s="67"/>
      <c r="F72" s="67"/>
      <c r="G72" s="68"/>
    </row>
    <row r="73" spans="1:7" ht="12.75">
      <c r="A73" s="64" t="s">
        <v>27</v>
      </c>
      <c r="B73" s="70">
        <f>SUM(B74:B76)</f>
        <v>1048</v>
      </c>
      <c r="C73" s="70">
        <f>SUM(C74:C76)</f>
        <v>1195</v>
      </c>
      <c r="D73" s="71">
        <f>(+B73-C73)/C73</f>
        <v>-0.12301255230125523</v>
      </c>
      <c r="E73" s="70">
        <f>SUM(E74:E76)</f>
        <v>4328</v>
      </c>
      <c r="F73" s="70">
        <f>SUM(F74:F76)</f>
        <v>4358</v>
      </c>
      <c r="G73" s="71">
        <f>(+E73-F73)/F73</f>
        <v>-0.006883891693437357</v>
      </c>
    </row>
    <row r="74" spans="1:7" ht="12.75">
      <c r="A74" s="59" t="s">
        <v>28</v>
      </c>
      <c r="B74" s="67">
        <v>466</v>
      </c>
      <c r="C74" s="67">
        <v>536</v>
      </c>
      <c r="D74" s="68">
        <f>(+B74-C74)/C74</f>
        <v>-0.13059701492537312</v>
      </c>
      <c r="E74" s="10">
        <f>SUM(JANUARY!B74+FEBRUARY!B74+MARCH!B74+APRIL!B74)+B74</f>
        <v>1920</v>
      </c>
      <c r="F74" s="10">
        <f>SUM(JANUARY!C74+FEBRUARY!C74+MARCH!C74+APRIL!C74)+C74</f>
        <v>2473</v>
      </c>
      <c r="G74" s="68">
        <f>(+E74-F74)/F74</f>
        <v>-0.22361504245855238</v>
      </c>
    </row>
    <row r="75" spans="1:7" ht="12.75">
      <c r="A75" s="59" t="s">
        <v>29</v>
      </c>
      <c r="B75" s="67">
        <v>209</v>
      </c>
      <c r="C75" s="67">
        <v>420</v>
      </c>
      <c r="D75" s="68">
        <f>(+B75-C75)/C75</f>
        <v>-0.5023809523809524</v>
      </c>
      <c r="E75" s="10">
        <f>SUM(JANUARY!B75+FEBRUARY!B75+MARCH!B75+APRIL!B75)+B75</f>
        <v>1430</v>
      </c>
      <c r="F75" s="10">
        <f>SUM(JANUARY!C75+FEBRUARY!C75+MARCH!C75+APRIL!C75)+C75</f>
        <v>1354</v>
      </c>
      <c r="G75" s="68">
        <f>(+E75-F75)/F75</f>
        <v>0.056129985228951254</v>
      </c>
    </row>
    <row r="76" spans="1:7" ht="12.75">
      <c r="A76" s="59" t="s">
        <v>30</v>
      </c>
      <c r="B76" s="67">
        <v>373</v>
      </c>
      <c r="C76" s="67">
        <v>239</v>
      </c>
      <c r="D76" s="68">
        <f>(+B76-C76)/C76</f>
        <v>0.5606694560669456</v>
      </c>
      <c r="E76" s="10">
        <f>SUM(JANUARY!B76+FEBRUARY!B76+MARCH!B76+APRIL!B76)+B76</f>
        <v>978</v>
      </c>
      <c r="F76" s="10">
        <f>SUM(JANUARY!C76+FEBRUARY!C76+MARCH!C76+APRIL!C76)+C76</f>
        <v>531</v>
      </c>
      <c r="G76" s="68">
        <f>(+E76-F76)/F76</f>
        <v>0.8418079096045198</v>
      </c>
    </row>
    <row r="77" spans="1:7" ht="12.75">
      <c r="A77" s="59"/>
      <c r="B77" s="67"/>
      <c r="C77" s="67"/>
      <c r="D77" s="68"/>
      <c r="E77" s="67"/>
      <c r="F77" s="67"/>
      <c r="G77" s="68"/>
    </row>
    <row r="78" spans="1:7" ht="12.75">
      <c r="A78" s="64" t="s">
        <v>31</v>
      </c>
      <c r="B78" s="70">
        <f>SUM(B79:B80)</f>
        <v>859</v>
      </c>
      <c r="C78" s="70">
        <f>SUM(C79:C80)</f>
        <v>804</v>
      </c>
      <c r="D78" s="71">
        <f>(+B78-C78)/C78</f>
        <v>0.06840796019900497</v>
      </c>
      <c r="E78" s="70">
        <f>SUM(E79:E80)</f>
        <v>4001</v>
      </c>
      <c r="F78" s="70">
        <f>SUM(F79:F80)</f>
        <v>3615</v>
      </c>
      <c r="G78" s="71">
        <f>(+E78-F78)/F78</f>
        <v>0.10677731673582296</v>
      </c>
    </row>
    <row r="79" spans="1:7" ht="12.75">
      <c r="A79" s="59" t="s">
        <v>32</v>
      </c>
      <c r="B79" s="67">
        <v>470</v>
      </c>
      <c r="C79" s="67">
        <v>356</v>
      </c>
      <c r="D79" s="68">
        <f>(+B79-C79)/C79</f>
        <v>0.3202247191011236</v>
      </c>
      <c r="E79" s="10">
        <f>SUM(JANUARY!B79+FEBRUARY!B79+MARCH!B79+APRIL!B79)+B79</f>
        <v>2214</v>
      </c>
      <c r="F79" s="10">
        <f>SUM(JANUARY!C79+FEBRUARY!C79+MARCH!C79+APRIL!C79)+C79</f>
        <v>1567</v>
      </c>
      <c r="G79" s="68">
        <f>(+E79-F79)/F79</f>
        <v>0.41289087428206767</v>
      </c>
    </row>
    <row r="80" spans="1:7" ht="12.75">
      <c r="A80" s="59" t="s">
        <v>33</v>
      </c>
      <c r="B80" s="67">
        <v>389</v>
      </c>
      <c r="C80" s="67">
        <v>448</v>
      </c>
      <c r="D80" s="68">
        <f>(+B80-C80)/C80</f>
        <v>-0.13169642857142858</v>
      </c>
      <c r="E80" s="10">
        <f>SUM(JANUARY!B80+FEBRUARY!B80+MARCH!B80+APRIL!B80)+B80</f>
        <v>1787</v>
      </c>
      <c r="F80" s="10">
        <f>SUM(JANUARY!C80+FEBRUARY!C80+MARCH!C80+APRIL!C80)+C80</f>
        <v>2048</v>
      </c>
      <c r="G80" s="68">
        <f>(+E80-F80)/F80</f>
        <v>-0.12744140625</v>
      </c>
    </row>
    <row r="81" spans="1:7" ht="12.75">
      <c r="A81" s="59"/>
      <c r="B81" s="67"/>
      <c r="C81" s="67"/>
      <c r="D81" s="68"/>
      <c r="E81" s="67"/>
      <c r="F81" s="67"/>
      <c r="G81" s="68"/>
    </row>
    <row r="82" spans="1:7" ht="12.75">
      <c r="A82" s="64" t="s">
        <v>34</v>
      </c>
      <c r="B82" s="70">
        <v>2199</v>
      </c>
      <c r="C82" s="70">
        <v>1762</v>
      </c>
      <c r="D82" s="93">
        <f>(+B82-C82)/C82</f>
        <v>0.24801362088535756</v>
      </c>
      <c r="E82" s="95">
        <f>SUM(JANUARY!B82+FEBRUARY!B82+MARCH!B82+APRIL!B82)+B82</f>
        <v>7468</v>
      </c>
      <c r="F82" s="95">
        <f>SUM(JANUARY!C82+FEBRUARY!C82+MARCH!C82+APRIL!C82)+C82</f>
        <v>6924</v>
      </c>
      <c r="G82" s="71">
        <f>(+E82-F82)/F82</f>
        <v>0.07856730213749277</v>
      </c>
    </row>
    <row r="83" spans="1:7" ht="12.75">
      <c r="A83" s="64" t="s">
        <v>35</v>
      </c>
      <c r="B83" s="70">
        <v>407</v>
      </c>
      <c r="C83" s="70">
        <v>614</v>
      </c>
      <c r="D83" s="93">
        <f>(+B83-C83)/C83</f>
        <v>-0.33713355048859933</v>
      </c>
      <c r="E83" s="95">
        <f>SUM(JANUARY!B83+FEBRUARY!B83+MARCH!B83+APRIL!B83)+B83</f>
        <v>1884</v>
      </c>
      <c r="F83" s="95">
        <f>SUM(JANUARY!C83+FEBRUARY!C83+MARCH!C83+APRIL!C83)+C83</f>
        <v>2593</v>
      </c>
      <c r="G83" s="71">
        <f>(+E83-F83)/F83</f>
        <v>-0.27342846124180487</v>
      </c>
    </row>
    <row r="84" spans="1:7" ht="12.75">
      <c r="A84" s="64" t="s">
        <v>36</v>
      </c>
      <c r="B84" s="70">
        <v>177</v>
      </c>
      <c r="C84" s="70">
        <v>170</v>
      </c>
      <c r="D84" s="93">
        <f>(+B84-C84)/C84</f>
        <v>0.041176470588235294</v>
      </c>
      <c r="E84" s="95">
        <f>SUM(JANUARY!B84+FEBRUARY!B84+MARCH!B84+APRIL!B84)+B84</f>
        <v>656</v>
      </c>
      <c r="F84" s="95">
        <f>SUM(JANUARY!C84+FEBRUARY!C84+MARCH!C84+APRIL!C84)+C84</f>
        <v>512</v>
      </c>
      <c r="G84" s="71">
        <f>(+E84-F84)/F84</f>
        <v>0.28125</v>
      </c>
    </row>
    <row r="85" spans="1:7" ht="12.75">
      <c r="A85" s="64"/>
      <c r="B85" s="70"/>
      <c r="C85" s="70"/>
      <c r="D85" s="71"/>
      <c r="E85" s="70"/>
      <c r="F85" s="70"/>
      <c r="G85" s="71"/>
    </row>
    <row r="86" spans="1:7" ht="12.75">
      <c r="A86" s="64" t="s">
        <v>37</v>
      </c>
      <c r="B86" s="70">
        <f>SUM(B87:B89)</f>
        <v>3486</v>
      </c>
      <c r="C86" s="70">
        <f>SUM(C87:C89)</f>
        <v>4053</v>
      </c>
      <c r="D86" s="71">
        <f>(+B86-C86)/C86</f>
        <v>-0.13989637305699482</v>
      </c>
      <c r="E86" s="70">
        <f>SUM(E87:E89)</f>
        <v>16418</v>
      </c>
      <c r="F86" s="70">
        <f>SUM(F87:F89)</f>
        <v>18079</v>
      </c>
      <c r="G86" s="71">
        <f>(+E86-F86)/F86</f>
        <v>-0.09187455058354997</v>
      </c>
    </row>
    <row r="87" spans="1:7" ht="12.75">
      <c r="A87" s="59" t="s">
        <v>38</v>
      </c>
      <c r="B87" s="67">
        <v>427</v>
      </c>
      <c r="C87" s="67">
        <v>494</v>
      </c>
      <c r="D87" s="68">
        <f>(+B87-C87)/C87</f>
        <v>-0.13562753036437247</v>
      </c>
      <c r="E87" s="10">
        <f>SUM(JANUARY!B87+FEBRUARY!B87+MARCH!B87+APRIL!B87)+B87</f>
        <v>2505</v>
      </c>
      <c r="F87" s="10">
        <f>SUM(JANUARY!C87+FEBRUARY!C87+MARCH!C87+APRIL!C87)+C87</f>
        <v>2633</v>
      </c>
      <c r="G87" s="68">
        <f>(+E87-F87)/F87</f>
        <v>-0.048613748575769083</v>
      </c>
    </row>
    <row r="88" spans="1:7" ht="12.75">
      <c r="A88" s="59" t="s">
        <v>39</v>
      </c>
      <c r="B88" s="67">
        <v>2941</v>
      </c>
      <c r="C88" s="67">
        <v>3291</v>
      </c>
      <c r="D88" s="68">
        <f>(+B88-C88)/C88</f>
        <v>-0.10635065329687025</v>
      </c>
      <c r="E88" s="10">
        <f>SUM(JANUARY!B88+FEBRUARY!B88+MARCH!B88+APRIL!B88)+B88</f>
        <v>13049</v>
      </c>
      <c r="F88" s="10">
        <f>SUM(JANUARY!C88+FEBRUARY!C88+MARCH!C88+APRIL!C88)+C88</f>
        <v>14524</v>
      </c>
      <c r="G88" s="68">
        <f>(+E88-F88)/F88</f>
        <v>-0.10155604516662077</v>
      </c>
    </row>
    <row r="89" spans="1:7" ht="12.75">
      <c r="A89" s="59" t="s">
        <v>40</v>
      </c>
      <c r="B89" s="67">
        <v>118</v>
      </c>
      <c r="C89" s="67">
        <v>268</v>
      </c>
      <c r="D89" s="68">
        <f>(+B89-C89)/C89</f>
        <v>-0.5597014925373134</v>
      </c>
      <c r="E89" s="10">
        <f>SUM(JANUARY!B89+FEBRUARY!B89+MARCH!B89+APRIL!B89)+B89</f>
        <v>864</v>
      </c>
      <c r="F89" s="10">
        <f>SUM(JANUARY!C89+FEBRUARY!C89+MARCH!C89+APRIL!C89)+C89</f>
        <v>922</v>
      </c>
      <c r="G89" s="68">
        <f>(+E89-F89)/F89</f>
        <v>-0.06290672451193059</v>
      </c>
    </row>
    <row r="90" spans="1:7" ht="12.75">
      <c r="A90" s="59"/>
      <c r="B90" s="67"/>
      <c r="C90" s="67"/>
      <c r="D90" s="68"/>
      <c r="E90" s="67"/>
      <c r="F90" s="67"/>
      <c r="G90" s="68"/>
    </row>
    <row r="91" spans="1:7" ht="12.75">
      <c r="A91" s="64" t="s">
        <v>41</v>
      </c>
      <c r="B91" s="70">
        <v>2809</v>
      </c>
      <c r="C91" s="70">
        <v>3029</v>
      </c>
      <c r="D91" s="71">
        <f>(+B91-C91)/C91</f>
        <v>-0.07263123142951469</v>
      </c>
      <c r="E91" s="95">
        <f>SUM(JANUARY!B91+FEBRUARY!B91+MARCH!B91+APRIL!B91)+B91</f>
        <v>15299</v>
      </c>
      <c r="F91" s="95">
        <f>SUM(JANUARY!C91+FEBRUARY!C91+MARCH!C91+APRIL!C91)+C91</f>
        <v>13506</v>
      </c>
      <c r="G91" s="71">
        <f>(+E91-F91)/F91</f>
        <v>0.13275581223160077</v>
      </c>
    </row>
    <row r="92" spans="1:7" ht="12.75">
      <c r="A92" s="64" t="s">
        <v>42</v>
      </c>
      <c r="B92" s="70">
        <v>12</v>
      </c>
      <c r="C92" s="70">
        <v>34</v>
      </c>
      <c r="D92" s="71">
        <f>(+B92-C92)/C92</f>
        <v>-0.6470588235294118</v>
      </c>
      <c r="E92" s="95">
        <f>SUM(JANUARY!B92+FEBRUARY!B92+MARCH!B92+APRIL!B92)+B92</f>
        <v>90</v>
      </c>
      <c r="F92" s="95">
        <f>SUM(JANUARY!C92+FEBRUARY!C92+MARCH!C92+APRIL!C92)+C92</f>
        <v>96</v>
      </c>
      <c r="G92" s="71">
        <f>(+E92-F92)/F92</f>
        <v>-0.0625</v>
      </c>
    </row>
    <row r="93" spans="1:7" ht="12.75">
      <c r="A93" s="64" t="s">
        <v>43</v>
      </c>
      <c r="B93" s="70">
        <v>80</v>
      </c>
      <c r="C93" s="70">
        <v>161</v>
      </c>
      <c r="D93" s="71">
        <f>(+B93-C93)/C93</f>
        <v>-0.5031055900621118</v>
      </c>
      <c r="E93" s="95">
        <f>SUM(JANUARY!B93+FEBRUARY!B93+MARCH!B93+APRIL!B93)+B93</f>
        <v>526</v>
      </c>
      <c r="F93" s="95">
        <f>SUM(JANUARY!C93+FEBRUARY!C93+MARCH!C93+APRIL!C93)+C93</f>
        <v>654</v>
      </c>
      <c r="G93" s="71">
        <f>(+E93-F93)/F93</f>
        <v>-0.19571865443425077</v>
      </c>
    </row>
    <row r="94" spans="1:7" ht="12.75">
      <c r="A94" s="64" t="s">
        <v>44</v>
      </c>
      <c r="B94" s="70">
        <v>1652</v>
      </c>
      <c r="C94" s="70">
        <v>1442</v>
      </c>
      <c r="D94" s="71">
        <f>(+B94-C94)/C94</f>
        <v>0.14563106796116504</v>
      </c>
      <c r="E94" s="95">
        <f>SUM(JANUARY!B94+FEBRUARY!B94+MARCH!B94+APRIL!B94)+B94</f>
        <v>8151</v>
      </c>
      <c r="F94" s="95">
        <f>SUM(JANUARY!C94+FEBRUARY!C94+MARCH!C94+APRIL!C94)+C94</f>
        <v>7777</v>
      </c>
      <c r="G94" s="71">
        <f>(+E94-F94)/F94</f>
        <v>0.04809052333804809</v>
      </c>
    </row>
    <row r="95" spans="1:7" ht="12.75">
      <c r="A95" s="86"/>
      <c r="B95" s="67"/>
      <c r="C95" s="67"/>
      <c r="D95" s="72"/>
      <c r="E95" s="67"/>
      <c r="F95" s="67"/>
      <c r="G95" s="72"/>
    </row>
    <row r="96" spans="1:7" ht="12.75">
      <c r="A96" s="64" t="s">
        <v>45</v>
      </c>
      <c r="B96" s="70">
        <f>SUM(B57+B61+B65)</f>
        <v>118754</v>
      </c>
      <c r="C96" s="70">
        <f>SUM(C57+C61+C65)</f>
        <v>109355</v>
      </c>
      <c r="D96" s="71">
        <f>(+B96-C96)/C96</f>
        <v>0.08594943075305199</v>
      </c>
      <c r="E96" s="70">
        <f>SUM(E57+E61+E65)</f>
        <v>614288</v>
      </c>
      <c r="F96" s="70">
        <f>SUM(F57+F61+F65)</f>
        <v>559114</v>
      </c>
      <c r="G96" s="71">
        <f>(+E96-F96)/F96</f>
        <v>0.09868112764123238</v>
      </c>
    </row>
    <row r="97" ht="12.75">
      <c r="A97" s="98" t="s">
        <v>96</v>
      </c>
    </row>
    <row r="98" spans="1:7" ht="12.75">
      <c r="A98" s="79">
        <f ca="1">NOW()</f>
        <v>41142.51551273148</v>
      </c>
      <c r="B98" s="80"/>
      <c r="C98" s="80"/>
      <c r="D98" s="80"/>
      <c r="E98" s="80"/>
      <c r="F98" s="80"/>
      <c r="G98" s="80"/>
    </row>
  </sheetData>
  <sheetProtection/>
  <printOptions/>
  <pageMargins left="0.75" right="0.7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Ministry opf Tourism</dc:creator>
  <cp:keywords/>
  <dc:description/>
  <cp:lastModifiedBy>Frank Comito</cp:lastModifiedBy>
  <cp:lastPrinted>2012-08-02T16:57:55Z</cp:lastPrinted>
  <dcterms:created xsi:type="dcterms:W3CDTF">2001-10-08T18:13:55Z</dcterms:created>
  <dcterms:modified xsi:type="dcterms:W3CDTF">2012-08-21T16:23:49Z</dcterms:modified>
  <cp:category/>
  <cp:version/>
  <cp:contentType/>
  <cp:contentStatus/>
</cp:coreProperties>
</file>