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3810" windowWidth="12120" windowHeight="4020" activeTab="5"/>
  </bookViews>
  <sheets>
    <sheet name="0102b01" sheetId="1" r:id="rId1"/>
    <sheet name="0304b01" sheetId="2" r:id="rId2"/>
    <sheet name="0506b01" sheetId="3" r:id="rId3"/>
    <sheet name="0708b01" sheetId="4" r:id="rId4"/>
    <sheet name="0910b01" sheetId="5" r:id="rId5"/>
    <sheet name="1112B01" sheetId="6" r:id="rId6"/>
  </sheets>
  <definedNames/>
  <calcPr fullCalcOnLoad="1"/>
</workbook>
</file>

<file path=xl/sharedStrings.xml><?xml version="1.0" encoding="utf-8"?>
<sst xmlns="http://schemas.openxmlformats.org/spreadsheetml/2006/main" count="373" uniqueCount="55">
  <si>
    <t>HOTEL PERFORMANCE - THE ISLANDS OF THE BAHAMAS</t>
  </si>
  <si>
    <t>THE BAHAMAS</t>
  </si>
  <si>
    <t>NASSAU/PI</t>
  </si>
  <si>
    <t>GRAND BAHAMA</t>
  </si>
  <si>
    <t>THE OUT ISLANDS</t>
  </si>
  <si>
    <t>% CHG</t>
  </si>
  <si>
    <t>Available Room Nts</t>
  </si>
  <si>
    <t>Occupied Room Nts</t>
  </si>
  <si>
    <t>Avg Room Occupancy*</t>
  </si>
  <si>
    <t>Rooms Revenue</t>
  </si>
  <si>
    <t>Avg Daily Room Rate</t>
  </si>
  <si>
    <t>All data subject to revision.  Some rounding may occur.</t>
  </si>
  <si>
    <t xml:space="preserve">All data subject to revision.  Some rounding may occur. </t>
  </si>
  <si>
    <t xml:space="preserve">The above sample contains both large and small hotels.  All data subject to revision.  </t>
  </si>
  <si>
    <t>The sample of hotels for Nassau/P.I. is based on 96.5% of the available rooms, 87% of the available rooms for GBI and 28% of the available rooms for the Out Islands (preliminary some large properties missing).</t>
  </si>
  <si>
    <t>JANUARY 2011</t>
  </si>
  <si>
    <t>YEAR TO DATE (JAN 11)</t>
  </si>
  <si>
    <t>FEBRUARY 2011</t>
  </si>
  <si>
    <t>YEAR TO DATE (FEB 11)</t>
  </si>
  <si>
    <t>MAY  2011 PRELIMINARY</t>
  </si>
  <si>
    <t xml:space="preserve">JULY  2011 PRELIMINARY </t>
  </si>
  <si>
    <t>SEPTEMBER  2011 PRELIMINARY</t>
  </si>
  <si>
    <t>NOVEMBER  2011 PRELIMINARY</t>
  </si>
  <si>
    <t>DECEMBER  2011 PRELIMINARY</t>
  </si>
  <si>
    <t>DECEMBER 2011</t>
  </si>
  <si>
    <t>YEAR TO DATE (NOV 11)</t>
  </si>
  <si>
    <t>NOVEMBER 2011</t>
  </si>
  <si>
    <t>YEAR TO DATE (DEC 11)</t>
  </si>
  <si>
    <t>OCTOBER  2011 PRELIMINARY</t>
  </si>
  <si>
    <t>OCTOBER 2011</t>
  </si>
  <si>
    <t>YEAR TO DATE (OCT 11)</t>
  </si>
  <si>
    <t>YEAR TO DATE (SEP 11)</t>
  </si>
  <si>
    <t>SEPTEMBER 2011</t>
  </si>
  <si>
    <t>JULY 2011</t>
  </si>
  <si>
    <t>YEAR TO DATE (JUL 11)</t>
  </si>
  <si>
    <t>AUGUST 2011</t>
  </si>
  <si>
    <t>YEAR TO DATE (AUG 11)</t>
  </si>
  <si>
    <t>YEAR TO DATE - (JUN 11)</t>
  </si>
  <si>
    <t>JUNE 2011 PRELIMINARY</t>
  </si>
  <si>
    <t>JUNE 2011</t>
  </si>
  <si>
    <t>YEAR TO DATE (MAY 11)</t>
  </si>
  <si>
    <t>MAY 2011</t>
  </si>
  <si>
    <t>March 2011</t>
  </si>
  <si>
    <t>YEAR TO DATE (MAR 11)</t>
  </si>
  <si>
    <t>APRIL 2011</t>
  </si>
  <si>
    <t>YEAR TO DATE (APR 11)</t>
  </si>
  <si>
    <t>APRIL  2011 PRELIMINARY</t>
  </si>
  <si>
    <t>JANUARY  2011 PRELIMINARY</t>
  </si>
  <si>
    <t xml:space="preserve">AUGUST 2011 PRELIMINARY </t>
  </si>
  <si>
    <t>MARCH  2011 PRELIMINARY</t>
  </si>
  <si>
    <t>FEBRUARY  2011 PRELIMINARY</t>
  </si>
  <si>
    <t xml:space="preserve">All data subject to revision.  Some rounding may occur. Hurricane Irene passed through the Islands of the Bahamas in August 2011 and caused many hotel closures in the Family Islands during </t>
  </si>
  <si>
    <t>August, September and October.</t>
  </si>
  <si>
    <t>All data subject to revision.  Some rounding may occur. Hurricane Irene passed through the Islands of the Bahamas in August 2011 and caused many hotel closures in the Family Islands in August.</t>
  </si>
  <si>
    <t>The sample of hotels for Nassau/P.I. is based on 94.3% of the available rooms, 87.1% of the available rooms for GBI and 43.7% of the available rooms for the Out Islands.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</si>
</sst>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 numFmtId="168" formatCode="0_);[Red]\(0\)"/>
    <numFmt numFmtId="169" formatCode="0.0"/>
    <numFmt numFmtId="170" formatCode="&quot;$&quot;#,##0.0_);\(&quot;$&quot;#,##0.0\)"/>
  </numFmts>
  <fonts count="47">
    <font>
      <sz val="12"/>
      <name val="Book Antiqua"/>
      <family val="0"/>
    </font>
    <font>
      <b/>
      <sz val="12"/>
      <name val="Book Antiqua"/>
      <family val="0"/>
    </font>
    <font>
      <i/>
      <sz val="12"/>
      <name val="Book Antiqua"/>
      <family val="0"/>
    </font>
    <font>
      <b/>
      <i/>
      <sz val="12"/>
      <name val="Book Antiqua"/>
      <family val="0"/>
    </font>
    <font>
      <sz val="8"/>
      <name val="Book Antiqua"/>
      <family val="1"/>
    </font>
    <font>
      <b/>
      <sz val="8"/>
      <name val="Book Antiqua"/>
      <family val="1"/>
    </font>
    <font>
      <b/>
      <sz val="10"/>
      <name val="Book Antiqua"/>
      <family val="1"/>
    </font>
    <font>
      <u val="single"/>
      <sz val="12"/>
      <color indexed="12"/>
      <name val="Book Antiqua"/>
      <family val="1"/>
    </font>
    <font>
      <u val="single"/>
      <sz val="12"/>
      <color indexed="20"/>
      <name val="Book Antiqua"/>
      <family val="1"/>
    </font>
    <font>
      <sz val="10"/>
      <name val="Book Antiqua"/>
      <family val="1"/>
    </font>
    <font>
      <b/>
      <i/>
      <sz val="8"/>
      <name val="Book Antiqua"/>
      <family val="1"/>
    </font>
    <font>
      <i/>
      <sz val="8"/>
      <name val="Book Antiqu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Book Antiqu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4" fillId="0" borderId="0" xfId="0" applyFont="1" applyAlignment="1">
      <alignment/>
    </xf>
    <xf numFmtId="164" fontId="4" fillId="0" borderId="0" xfId="0" applyNumberFormat="1" applyFont="1" applyAlignment="1">
      <alignment/>
    </xf>
    <xf numFmtId="0" fontId="4" fillId="0" borderId="0" xfId="0" applyFont="1" applyAlignment="1">
      <alignment horizontal="centerContinuous"/>
    </xf>
    <xf numFmtId="8" fontId="4" fillId="0" borderId="0" xfId="0" applyNumberFormat="1" applyFont="1" applyAlignment="1">
      <alignment/>
    </xf>
    <xf numFmtId="5" fontId="4" fillId="0" borderId="0" xfId="0" applyNumberFormat="1" applyFont="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Alignment="1" quotePrefix="1">
      <alignment/>
    </xf>
    <xf numFmtId="0" fontId="6" fillId="0" borderId="0" xfId="0" applyFont="1" applyAlignment="1">
      <alignment horizontal="centerContinuous"/>
    </xf>
    <xf numFmtId="0" fontId="1" fillId="0" borderId="0" xfId="0" applyFont="1" applyAlignment="1">
      <alignment horizontal="centerContinuous"/>
    </xf>
    <xf numFmtId="17" fontId="6" fillId="0" borderId="0" xfId="0" applyNumberFormat="1" applyFont="1" applyAlignment="1" quotePrefix="1">
      <alignment horizontal="centerContinuous"/>
    </xf>
    <xf numFmtId="167" fontId="4" fillId="0" borderId="0" xfId="0" applyNumberFormat="1" applyFont="1" applyAlignment="1">
      <alignment/>
    </xf>
    <xf numFmtId="22"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168" fontId="4" fillId="0" borderId="0" xfId="0" applyNumberFormat="1" applyFont="1" applyAlignment="1">
      <alignment/>
    </xf>
    <xf numFmtId="3" fontId="4" fillId="0" borderId="0" xfId="0" applyNumberFormat="1" applyFont="1" applyAlignment="1">
      <alignment/>
    </xf>
    <xf numFmtId="6" fontId="4" fillId="0" borderId="0" xfId="0" applyNumberFormat="1" applyFont="1" applyAlignment="1">
      <alignment/>
    </xf>
    <xf numFmtId="17" fontId="6" fillId="0" borderId="0" xfId="0" applyNumberFormat="1" applyFont="1" applyAlignment="1">
      <alignment horizontal="centerContinuous"/>
    </xf>
    <xf numFmtId="0" fontId="9" fillId="0" borderId="0" xfId="0" applyFont="1" applyAlignment="1">
      <alignment horizontal="centerContinuous"/>
    </xf>
    <xf numFmtId="0" fontId="10" fillId="0" borderId="0" xfId="0" applyFont="1" applyAlignment="1">
      <alignment/>
    </xf>
    <xf numFmtId="0" fontId="11" fillId="0" borderId="0" xfId="0" applyFont="1" applyAlignment="1">
      <alignment/>
    </xf>
    <xf numFmtId="9" fontId="1" fillId="0" borderId="0" xfId="59" applyFont="1" applyAlignment="1">
      <alignment horizontal="centerContinuous"/>
    </xf>
    <xf numFmtId="164" fontId="4" fillId="0" borderId="0" xfId="59" applyNumberFormat="1" applyFont="1" applyAlignment="1">
      <alignment/>
    </xf>
    <xf numFmtId="17" fontId="46" fillId="0" borderId="0" xfId="0" applyNumberFormat="1" applyFont="1" applyAlignment="1" quotePrefix="1">
      <alignment horizontal="centerContinuous"/>
    </xf>
    <xf numFmtId="17" fontId="5" fillId="0" borderId="0" xfId="0" applyNumberFormat="1" applyFont="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7"/>
  <sheetViews>
    <sheetView showGridLines="0" zoomScalePageLayoutView="0" workbookViewId="0" topLeftCell="A1">
      <selection activeCell="A19" sqref="A19:A20"/>
    </sheetView>
  </sheetViews>
  <sheetFormatPr defaultColWidth="9.00390625" defaultRowHeight="15.75"/>
  <cols>
    <col min="1" max="1" width="17.875" style="0" customWidth="1"/>
    <col min="2" max="2" width="11.50390625" style="0" customWidth="1"/>
    <col min="3" max="3" width="9.875" style="0" customWidth="1"/>
    <col min="4" max="4" width="4.875" style="0" customWidth="1"/>
    <col min="5" max="5" width="11.75390625" style="0" customWidth="1"/>
    <col min="6" max="6" width="10.75390625" style="0" customWidth="1"/>
    <col min="7" max="7" width="6.50390625" style="0" customWidth="1"/>
    <col min="8" max="8" width="10.125" style="0" customWidth="1"/>
    <col min="9" max="9" width="9.875" style="0" customWidth="1"/>
    <col min="10" max="10" width="6.25390625" style="0" customWidth="1"/>
    <col min="11" max="12" width="10.00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47</v>
      </c>
      <c r="B2" s="9"/>
      <c r="C2" s="9"/>
      <c r="D2" s="9"/>
      <c r="E2" s="9"/>
      <c r="F2" s="9"/>
      <c r="G2" s="9"/>
      <c r="H2" s="9"/>
      <c r="I2" s="9"/>
      <c r="J2" s="9"/>
      <c r="K2" s="10"/>
      <c r="L2" s="10"/>
    </row>
    <row r="3" spans="1:12" ht="12.75" customHeight="1">
      <c r="A3" s="19"/>
      <c r="B3" s="9"/>
      <c r="C3" s="9"/>
      <c r="D3" s="9"/>
      <c r="E3" s="9"/>
      <c r="F3" s="9"/>
      <c r="G3" s="9"/>
      <c r="H3" s="9"/>
      <c r="I3" s="9"/>
      <c r="J3" s="9"/>
      <c r="K3" s="10"/>
      <c r="L3" s="10"/>
    </row>
    <row r="4" spans="1:13" ht="12.75" customHeight="1">
      <c r="A4" s="1"/>
      <c r="B4" s="14" t="s">
        <v>1</v>
      </c>
      <c r="C4" s="3"/>
      <c r="D4" s="3"/>
      <c r="E4" s="14" t="s">
        <v>2</v>
      </c>
      <c r="F4" s="14"/>
      <c r="G4" s="14"/>
      <c r="H4" s="14" t="s">
        <v>3</v>
      </c>
      <c r="I4" s="14"/>
      <c r="J4" s="14"/>
      <c r="K4" s="14" t="s">
        <v>4</v>
      </c>
      <c r="L4" s="14"/>
      <c r="M4" s="1"/>
    </row>
    <row r="5" spans="1:13" ht="12.75" customHeight="1">
      <c r="A5" s="8" t="s">
        <v>15</v>
      </c>
      <c r="B5" s="15">
        <v>2011</v>
      </c>
      <c r="C5" s="15">
        <v>2010</v>
      </c>
      <c r="D5" s="14" t="s">
        <v>5</v>
      </c>
      <c r="E5" s="15">
        <v>2011</v>
      </c>
      <c r="F5" s="15">
        <v>2010</v>
      </c>
      <c r="G5" s="14" t="s">
        <v>5</v>
      </c>
      <c r="H5" s="15">
        <v>2011</v>
      </c>
      <c r="I5" s="15">
        <v>2010</v>
      </c>
      <c r="J5" s="14" t="s">
        <v>5</v>
      </c>
      <c r="K5" s="15">
        <v>2011</v>
      </c>
      <c r="L5" s="15">
        <v>2010</v>
      </c>
      <c r="M5" s="14" t="s">
        <v>5</v>
      </c>
    </row>
    <row r="6" spans="1:13" ht="12.75" customHeight="1">
      <c r="A6" s="1" t="s">
        <v>6</v>
      </c>
      <c r="B6" s="1">
        <f>E6+H6+K6</f>
        <v>342667</v>
      </c>
      <c r="C6" s="1">
        <f>F6+I6+L6</f>
        <v>356693</v>
      </c>
      <c r="D6" s="2">
        <f>(B6-C6)/C6</f>
        <v>-0.03932233040738114</v>
      </c>
      <c r="E6" s="1">
        <v>248008</v>
      </c>
      <c r="F6" s="1">
        <v>250668</v>
      </c>
      <c r="G6" s="2">
        <f>(E6-F6)/F6</f>
        <v>-0.01061164568273573</v>
      </c>
      <c r="H6" s="1">
        <v>51613</v>
      </c>
      <c r="I6" s="1">
        <v>70238</v>
      </c>
      <c r="J6" s="2">
        <f>(H6-I6)/I6</f>
        <v>-0.2651698510777642</v>
      </c>
      <c r="K6" s="1">
        <v>43046</v>
      </c>
      <c r="L6" s="1">
        <v>35787</v>
      </c>
      <c r="M6" s="2">
        <f>(K6-L6)/L6</f>
        <v>0.20283901975577723</v>
      </c>
    </row>
    <row r="7" spans="1:13" ht="12.75" customHeight="1">
      <c r="A7" s="1" t="s">
        <v>7</v>
      </c>
      <c r="B7" s="1">
        <f>E7+H7+K7</f>
        <v>163502</v>
      </c>
      <c r="C7" s="1">
        <f>F7+I7+L7</f>
        <v>168718</v>
      </c>
      <c r="D7" s="2">
        <f>(B7-C7)/C7</f>
        <v>-0.030915492122950722</v>
      </c>
      <c r="E7" s="1">
        <v>127714</v>
      </c>
      <c r="F7" s="1">
        <v>139378</v>
      </c>
      <c r="G7" s="2">
        <f>(E7-F7)/F7</f>
        <v>-0.08368609106171705</v>
      </c>
      <c r="H7" s="1">
        <v>21960</v>
      </c>
      <c r="I7" s="1">
        <v>19644</v>
      </c>
      <c r="J7" s="2">
        <f>(H7-I7)/I7</f>
        <v>0.1178985949908369</v>
      </c>
      <c r="K7" s="1">
        <v>13828</v>
      </c>
      <c r="L7" s="1">
        <v>9696</v>
      </c>
      <c r="M7" s="2">
        <f>(K7-L7)/L7</f>
        <v>0.42615511551155116</v>
      </c>
    </row>
    <row r="8" spans="1:13" ht="12.75" customHeight="1">
      <c r="A8" s="1" t="s">
        <v>8</v>
      </c>
      <c r="B8" s="2">
        <f>(B7/B6)</f>
        <v>0.4771454502476165</v>
      </c>
      <c r="C8" s="2">
        <f>(C7/C6)</f>
        <v>0.4730061986077663</v>
      </c>
      <c r="D8" s="2">
        <f>(B8-C8)</f>
        <v>0.004139251639850183</v>
      </c>
      <c r="E8" s="2">
        <f>(E7/E6)</f>
        <v>0.5149591948646818</v>
      </c>
      <c r="F8" s="2">
        <f>(F7/F6)</f>
        <v>0.5560262977324588</v>
      </c>
      <c r="G8" s="2">
        <f>(E8-F8)</f>
        <v>-0.04106710286777704</v>
      </c>
      <c r="H8" s="2">
        <f>(H7/H6)</f>
        <v>0.4254742022358708</v>
      </c>
      <c r="I8" s="2">
        <f>(I7/I6)</f>
        <v>0.27967766735954896</v>
      </c>
      <c r="J8" s="2">
        <f>(H8-I8)</f>
        <v>0.14579653487632183</v>
      </c>
      <c r="K8" s="2">
        <f>(K7/K6)</f>
        <v>0.3212377456674255</v>
      </c>
      <c r="L8" s="2">
        <f>(L7/L6)</f>
        <v>0.2709363735434655</v>
      </c>
      <c r="M8" s="2">
        <f>(K8-L8)</f>
        <v>0.05030137212396002</v>
      </c>
    </row>
    <row r="9" spans="1:13" ht="12.75" customHeight="1">
      <c r="A9" s="1" t="s">
        <v>9</v>
      </c>
      <c r="B9" s="5">
        <f>E9+H9+K9</f>
        <v>32322490.979999997</v>
      </c>
      <c r="C9" s="5">
        <f>F9+I9+L9</f>
        <v>35476034.35</v>
      </c>
      <c r="D9" s="2">
        <f>(B9-C9)/C9</f>
        <v>-0.0888922177402279</v>
      </c>
      <c r="E9" s="5">
        <v>28257987.4</v>
      </c>
      <c r="F9" s="5">
        <v>32281388.83</v>
      </c>
      <c r="G9" s="2">
        <f>(E9-F9)/F9</f>
        <v>-0.12463532629243448</v>
      </c>
      <c r="H9" s="5">
        <v>1853389.82</v>
      </c>
      <c r="I9" s="5">
        <v>1681769.92</v>
      </c>
      <c r="J9" s="2">
        <f>(H9-I9)/I9</f>
        <v>0.10204719323318623</v>
      </c>
      <c r="K9" s="5">
        <v>2211113.76</v>
      </c>
      <c r="L9" s="5">
        <v>1512875.6</v>
      </c>
      <c r="M9" s="2">
        <f>(K9-L9)/L9</f>
        <v>0.46153045233857937</v>
      </c>
    </row>
    <row r="10" spans="1:13" ht="12.75" customHeight="1">
      <c r="A10" s="1" t="s">
        <v>10</v>
      </c>
      <c r="B10" s="4">
        <f>(B9/B7)</f>
        <v>197.68865812038993</v>
      </c>
      <c r="C10" s="4">
        <f>(C9/C7)</f>
        <v>210.26822478929338</v>
      </c>
      <c r="D10" s="2">
        <f>(B10-C10)/C10</f>
        <v>-0.05982628464909164</v>
      </c>
      <c r="E10" s="4">
        <f>(E9/E7)</f>
        <v>221.2599041608594</v>
      </c>
      <c r="F10" s="4">
        <f>(F9/F7)</f>
        <v>231.61036053035627</v>
      </c>
      <c r="G10" s="2">
        <f>(E10-F10)/F10</f>
        <v>-0.04468909053030153</v>
      </c>
      <c r="H10" s="4">
        <f>(H9/H7)</f>
        <v>84.39844353369763</v>
      </c>
      <c r="I10" s="4">
        <f>(I9/I7)</f>
        <v>85.61239666055793</v>
      </c>
      <c r="J10" s="2">
        <f>(H10-I10)/I10</f>
        <v>-0.014179641900149935</v>
      </c>
      <c r="K10" s="4">
        <f>(K9/K7)</f>
        <v>159.9011975701475</v>
      </c>
      <c r="L10" s="4">
        <f>(L9/L7)</f>
        <v>156.030899339934</v>
      </c>
      <c r="M10" s="2">
        <f>(K10-L10)/L10</f>
        <v>0.024804690907930672</v>
      </c>
    </row>
    <row r="11" spans="1:13" ht="12.75" customHeight="1">
      <c r="A11" s="1"/>
      <c r="B11" s="1"/>
      <c r="C11" s="1"/>
      <c r="D11" s="1"/>
      <c r="E11" s="1"/>
      <c r="F11" s="1"/>
      <c r="G11" s="1"/>
      <c r="H11" s="1"/>
      <c r="I11" s="1"/>
      <c r="J11" s="1"/>
      <c r="K11" s="1"/>
      <c r="L11" s="1"/>
      <c r="M11" s="1"/>
    </row>
    <row r="12" spans="1:13" ht="12.75" customHeight="1">
      <c r="A12" s="6" t="s">
        <v>16</v>
      </c>
      <c r="B12" s="14" t="s">
        <v>1</v>
      </c>
      <c r="C12" s="3"/>
      <c r="D12" s="3"/>
      <c r="E12" s="14" t="s">
        <v>2</v>
      </c>
      <c r="F12" s="14"/>
      <c r="G12" s="14"/>
      <c r="H12" s="14" t="s">
        <v>3</v>
      </c>
      <c r="I12" s="14"/>
      <c r="J12" s="14"/>
      <c r="K12" s="14" t="s">
        <v>4</v>
      </c>
      <c r="L12" s="14"/>
      <c r="M12" s="1"/>
    </row>
    <row r="13" spans="1:13" ht="12.75" customHeight="1">
      <c r="A13" s="1"/>
      <c r="B13" s="15">
        <v>2011</v>
      </c>
      <c r="C13" s="15">
        <v>2010</v>
      </c>
      <c r="D13" s="14" t="s">
        <v>5</v>
      </c>
      <c r="E13" s="15">
        <v>2011</v>
      </c>
      <c r="F13" s="15">
        <v>2010</v>
      </c>
      <c r="G13" s="14" t="s">
        <v>5</v>
      </c>
      <c r="H13" s="15">
        <v>2011</v>
      </c>
      <c r="I13" s="15">
        <v>2010</v>
      </c>
      <c r="J13" s="14" t="s">
        <v>5</v>
      </c>
      <c r="K13" s="15">
        <v>2011</v>
      </c>
      <c r="L13" s="15">
        <v>2010</v>
      </c>
      <c r="M13" s="14" t="s">
        <v>5</v>
      </c>
    </row>
    <row r="14" spans="1:13" ht="12.75" customHeight="1">
      <c r="A14" s="1" t="s">
        <v>6</v>
      </c>
      <c r="B14" s="1">
        <f>E14+H14+K14</f>
        <v>342667</v>
      </c>
      <c r="C14" s="1">
        <f>F14+I14+L14</f>
        <v>356693</v>
      </c>
      <c r="D14" s="2">
        <f>(B14-C14)/C14</f>
        <v>-0.03932233040738114</v>
      </c>
      <c r="E14" s="1">
        <f>E6</f>
        <v>248008</v>
      </c>
      <c r="F14" s="1">
        <f>F6</f>
        <v>250668</v>
      </c>
      <c r="G14" s="2">
        <f>(E14-F14)/F14</f>
        <v>-0.01061164568273573</v>
      </c>
      <c r="H14" s="1">
        <f>H6</f>
        <v>51613</v>
      </c>
      <c r="I14" s="1">
        <f>I6</f>
        <v>70238</v>
      </c>
      <c r="J14" s="2">
        <f>(H14-I14)/I14</f>
        <v>-0.2651698510777642</v>
      </c>
      <c r="K14" s="1">
        <f>K6</f>
        <v>43046</v>
      </c>
      <c r="L14" s="1">
        <f>L6</f>
        <v>35787</v>
      </c>
      <c r="M14" s="2">
        <f>(K14-L14)/L14</f>
        <v>0.20283901975577723</v>
      </c>
    </row>
    <row r="15" spans="1:13" ht="12.75" customHeight="1">
      <c r="A15" s="1" t="s">
        <v>7</v>
      </c>
      <c r="B15" s="1">
        <f>E15+H15+K15</f>
        <v>163502</v>
      </c>
      <c r="C15" s="1">
        <f>F15+I15+L15</f>
        <v>168718</v>
      </c>
      <c r="D15" s="2">
        <f>(B15-C15)/C15</f>
        <v>-0.030915492122950722</v>
      </c>
      <c r="E15" s="1">
        <f>E7</f>
        <v>127714</v>
      </c>
      <c r="F15" s="1">
        <f>F7</f>
        <v>139378</v>
      </c>
      <c r="G15" s="2">
        <f>(E15-F15)/F15</f>
        <v>-0.08368609106171705</v>
      </c>
      <c r="H15" s="1">
        <f>H7</f>
        <v>21960</v>
      </c>
      <c r="I15" s="1">
        <f>I7</f>
        <v>19644</v>
      </c>
      <c r="J15" s="2">
        <f>(H15-I15)/I15</f>
        <v>0.1178985949908369</v>
      </c>
      <c r="K15" s="1">
        <f>K7</f>
        <v>13828</v>
      </c>
      <c r="L15" s="1">
        <f>L7</f>
        <v>9696</v>
      </c>
      <c r="M15" s="2">
        <f>(K15-L15)/L15</f>
        <v>0.42615511551155116</v>
      </c>
    </row>
    <row r="16" spans="1:13" ht="12.75" customHeight="1">
      <c r="A16" s="1" t="s">
        <v>8</v>
      </c>
      <c r="B16" s="2">
        <f>(B15/B14)</f>
        <v>0.4771454502476165</v>
      </c>
      <c r="C16" s="2">
        <f>(C15/C14)</f>
        <v>0.4730061986077663</v>
      </c>
      <c r="D16" s="2">
        <f>(B16-C16)</f>
        <v>0.004139251639850183</v>
      </c>
      <c r="E16" s="2">
        <f>(E15/E14)</f>
        <v>0.5149591948646818</v>
      </c>
      <c r="F16" s="2">
        <f>(F15/F14)</f>
        <v>0.5560262977324588</v>
      </c>
      <c r="G16" s="2">
        <f>(E16-F16)</f>
        <v>-0.04106710286777704</v>
      </c>
      <c r="H16" s="2">
        <f>(H15/H14)</f>
        <v>0.4254742022358708</v>
      </c>
      <c r="I16" s="2">
        <f>(I15/I14)</f>
        <v>0.27967766735954896</v>
      </c>
      <c r="J16" s="2">
        <f>(H16-I16)</f>
        <v>0.14579653487632183</v>
      </c>
      <c r="K16" s="2">
        <f>(K15/K14)</f>
        <v>0.3212377456674255</v>
      </c>
      <c r="L16" s="2">
        <f>(L15/L14)</f>
        <v>0.2709363735434655</v>
      </c>
      <c r="M16" s="2">
        <f>(K16-L16)</f>
        <v>0.05030137212396002</v>
      </c>
    </row>
    <row r="17" spans="1:13" ht="12.75" customHeight="1">
      <c r="A17" s="1" t="s">
        <v>9</v>
      </c>
      <c r="B17" s="5">
        <f>E17+H17+K17</f>
        <v>32322490.979999997</v>
      </c>
      <c r="C17" s="5">
        <f>F17+I17+L17</f>
        <v>35476034.35</v>
      </c>
      <c r="D17" s="2">
        <f>(B17-C17)/C17</f>
        <v>-0.0888922177402279</v>
      </c>
      <c r="E17" s="12">
        <f>E9</f>
        <v>28257987.4</v>
      </c>
      <c r="F17" s="12">
        <f>F9</f>
        <v>32281388.83</v>
      </c>
      <c r="G17" s="2">
        <f>(E17-F17)/F17</f>
        <v>-0.12463532629243448</v>
      </c>
      <c r="H17" s="12">
        <f>H9</f>
        <v>1853389.82</v>
      </c>
      <c r="I17" s="12">
        <f>I9</f>
        <v>1681769.92</v>
      </c>
      <c r="J17" s="2">
        <f>(H17-I17)/I17</f>
        <v>0.10204719323318623</v>
      </c>
      <c r="K17" s="12">
        <f>K9</f>
        <v>2211113.76</v>
      </c>
      <c r="L17" s="12">
        <f>L9</f>
        <v>1512875.6</v>
      </c>
      <c r="M17" s="2">
        <f>(K17-L17)/L17</f>
        <v>0.46153045233857937</v>
      </c>
    </row>
    <row r="18" spans="1:13" ht="12.75" customHeight="1">
      <c r="A18" s="1" t="s">
        <v>10</v>
      </c>
      <c r="B18" s="4">
        <f>(B17/B15)</f>
        <v>197.68865812038993</v>
      </c>
      <c r="C18" s="4">
        <f>(C17/C15)</f>
        <v>210.26822478929338</v>
      </c>
      <c r="D18" s="2">
        <f>(B18-C18)/C18</f>
        <v>-0.05982628464909164</v>
      </c>
      <c r="E18" s="4">
        <f>(E17/E15)</f>
        <v>221.2599041608594</v>
      </c>
      <c r="F18" s="4">
        <f>(F17/F15)</f>
        <v>231.61036053035627</v>
      </c>
      <c r="G18" s="2">
        <f>(E18-F18)/F18</f>
        <v>-0.04468909053030153</v>
      </c>
      <c r="H18" s="4">
        <f>(H17/H15)</f>
        <v>84.39844353369763</v>
      </c>
      <c r="I18" s="4">
        <f>(I17/I15)</f>
        <v>85.61239666055793</v>
      </c>
      <c r="J18" s="2">
        <f>(H18-I18)/I18</f>
        <v>-0.014179641900149935</v>
      </c>
      <c r="K18" s="4">
        <f>(K17/K15)</f>
        <v>159.9011975701475</v>
      </c>
      <c r="L18" s="4">
        <f>(L17/L15)</f>
        <v>156.030899339934</v>
      </c>
      <c r="M18" s="2">
        <f>(K18-L18)/L18</f>
        <v>0.024804690907930672</v>
      </c>
    </row>
    <row r="19" spans="1:13" ht="15.75">
      <c r="A19" s="21" t="s">
        <v>54</v>
      </c>
      <c r="B19" s="1"/>
      <c r="C19" s="1"/>
      <c r="D19" s="1"/>
      <c r="E19" s="1"/>
      <c r="F19" s="1"/>
      <c r="G19" s="1"/>
      <c r="H19" s="1"/>
      <c r="I19" s="1"/>
      <c r="J19" s="1"/>
      <c r="K19" s="1"/>
      <c r="L19" s="1"/>
      <c r="M19" s="1"/>
    </row>
    <row r="20" spans="1:13" ht="16.5">
      <c r="A20" s="22" t="s">
        <v>13</v>
      </c>
      <c r="B20" s="14"/>
      <c r="C20" s="14"/>
      <c r="D20" s="14"/>
      <c r="E20" s="14"/>
      <c r="F20" s="14"/>
      <c r="G20" s="14"/>
      <c r="H20" s="14"/>
      <c r="I20" s="14"/>
      <c r="J20" s="14"/>
      <c r="K20" s="14"/>
      <c r="L20" s="14"/>
      <c r="M20" s="1"/>
    </row>
    <row r="21" spans="1:13" ht="16.5">
      <c r="A21" s="11" t="s">
        <v>50</v>
      </c>
      <c r="B21" s="14"/>
      <c r="C21" s="14"/>
      <c r="D21" s="14"/>
      <c r="E21" s="14"/>
      <c r="F21" s="14"/>
      <c r="G21" s="14"/>
      <c r="H21" s="14"/>
      <c r="I21" s="14"/>
      <c r="J21" s="14"/>
      <c r="K21" s="14"/>
      <c r="L21" s="14"/>
      <c r="M21" s="1"/>
    </row>
    <row r="22" spans="1:13" ht="16.5">
      <c r="A22" s="1"/>
      <c r="B22" s="14" t="s">
        <v>1</v>
      </c>
      <c r="C22" s="3"/>
      <c r="D22" s="3"/>
      <c r="E22" s="14" t="s">
        <v>2</v>
      </c>
      <c r="F22" s="14"/>
      <c r="G22" s="14"/>
      <c r="H22" s="14" t="s">
        <v>3</v>
      </c>
      <c r="I22" s="14"/>
      <c r="J22" s="14"/>
      <c r="K22" s="14" t="s">
        <v>4</v>
      </c>
      <c r="L22" s="14"/>
      <c r="M22" s="1"/>
    </row>
    <row r="23" spans="1:13" ht="16.5">
      <c r="A23" s="8" t="s">
        <v>17</v>
      </c>
      <c r="B23" s="15">
        <v>2011</v>
      </c>
      <c r="C23" s="15">
        <v>2010</v>
      </c>
      <c r="D23" s="14" t="s">
        <v>5</v>
      </c>
      <c r="E23" s="15">
        <v>2011</v>
      </c>
      <c r="F23" s="15">
        <v>2010</v>
      </c>
      <c r="G23" s="14" t="s">
        <v>5</v>
      </c>
      <c r="H23" s="15">
        <v>2011</v>
      </c>
      <c r="I23" s="15">
        <v>2010</v>
      </c>
      <c r="J23" s="14" t="s">
        <v>5</v>
      </c>
      <c r="K23" s="15">
        <v>2011</v>
      </c>
      <c r="L23" s="15">
        <v>2010</v>
      </c>
      <c r="M23" s="14" t="s">
        <v>5</v>
      </c>
    </row>
    <row r="24" spans="1:13" ht="15.75">
      <c r="A24" s="1" t="s">
        <v>6</v>
      </c>
      <c r="B24" s="1">
        <f>E24+H24+K24</f>
        <v>309382</v>
      </c>
      <c r="C24" s="1">
        <f>F24+I24+L24</f>
        <v>326656</v>
      </c>
      <c r="D24" s="2">
        <f>(B24-C24)/C24</f>
        <v>-0.052881318573667714</v>
      </c>
      <c r="E24" s="1">
        <v>223974</v>
      </c>
      <c r="F24" s="1">
        <v>228427</v>
      </c>
      <c r="G24" s="2">
        <f>(E24-F24)/F24</f>
        <v>-0.019494192893134348</v>
      </c>
      <c r="H24" s="1">
        <v>46538</v>
      </c>
      <c r="I24" s="1">
        <v>60781</v>
      </c>
      <c r="J24" s="2">
        <f>(H24-I24)/I24</f>
        <v>-0.23433309751402576</v>
      </c>
      <c r="K24" s="1">
        <v>38870</v>
      </c>
      <c r="L24" s="1">
        <v>37448</v>
      </c>
      <c r="M24" s="2">
        <f>(K24-L24)/L24</f>
        <v>0.03797265541550951</v>
      </c>
    </row>
    <row r="25" spans="1:13" ht="15.75">
      <c r="A25" s="1" t="s">
        <v>7</v>
      </c>
      <c r="B25" s="1">
        <f>E25+H25+K25</f>
        <v>171964</v>
      </c>
      <c r="C25" s="1">
        <f>F25+I25+L25</f>
        <v>171569</v>
      </c>
      <c r="D25" s="2">
        <f>(B25-C25)/C25</f>
        <v>0.00230228071504759</v>
      </c>
      <c r="E25" s="1">
        <v>136488</v>
      </c>
      <c r="F25" s="1">
        <v>132987</v>
      </c>
      <c r="G25" s="2">
        <f>(E25-F25)/F25</f>
        <v>0.026325881477136864</v>
      </c>
      <c r="H25" s="1">
        <v>20933</v>
      </c>
      <c r="I25" s="1">
        <v>23938</v>
      </c>
      <c r="J25" s="2">
        <f>(H25-I25)/I25</f>
        <v>-0.1255326259503718</v>
      </c>
      <c r="K25" s="1">
        <v>14543</v>
      </c>
      <c r="L25" s="1">
        <v>14644</v>
      </c>
      <c r="M25" s="2">
        <f>(K25-L25)/L25</f>
        <v>-0.006897022671401257</v>
      </c>
    </row>
    <row r="26" spans="1:13" ht="15.75">
      <c r="A26" s="1" t="s">
        <v>8</v>
      </c>
      <c r="B26" s="2">
        <f>(B25/B24)</f>
        <v>0.555830655952835</v>
      </c>
      <c r="C26" s="2">
        <f>(C25/C24)</f>
        <v>0.5252283748040752</v>
      </c>
      <c r="D26" s="2">
        <f>(B26-C26)</f>
        <v>0.030602281148759736</v>
      </c>
      <c r="E26" s="2">
        <f>(E25/E24)</f>
        <v>0.6093921615901846</v>
      </c>
      <c r="F26" s="2">
        <f>(F25/F24)</f>
        <v>0.5821859937748165</v>
      </c>
      <c r="G26" s="2">
        <f>(E26-F26)</f>
        <v>0.02720616781536811</v>
      </c>
      <c r="H26" s="2">
        <f>(H25/H24)</f>
        <v>0.4498044608706863</v>
      </c>
      <c r="I26" s="2">
        <f>(I25/I24)</f>
        <v>0.39384018031950774</v>
      </c>
      <c r="J26" s="2">
        <f>(H26-I26)</f>
        <v>0.05596428055117858</v>
      </c>
      <c r="K26" s="2">
        <f>(K25/K24)</f>
        <v>0.3741445845124775</v>
      </c>
      <c r="L26" s="2">
        <f>(L25/L24)</f>
        <v>0.39104892117069</v>
      </c>
      <c r="M26" s="2">
        <f>(K26-L26)</f>
        <v>-0.016904336658212504</v>
      </c>
    </row>
    <row r="27" spans="1:13" ht="15.75">
      <c r="A27" s="1" t="s">
        <v>9</v>
      </c>
      <c r="B27" s="5">
        <f>E27+H27+K27</f>
        <v>35606303.79</v>
      </c>
      <c r="C27" s="5">
        <f>F27+I27+L27</f>
        <v>36189453.46</v>
      </c>
      <c r="D27" s="2">
        <f>(B27-C27)/C27</f>
        <v>-0.016113801515255096</v>
      </c>
      <c r="E27" s="5">
        <v>31205100.71</v>
      </c>
      <c r="F27" s="5">
        <v>31949186.06</v>
      </c>
      <c r="G27" s="2">
        <f>(E27-F27)/F27</f>
        <v>-0.023289649651875913</v>
      </c>
      <c r="H27" s="5">
        <v>1826566.09</v>
      </c>
      <c r="I27" s="5">
        <v>2171558.31</v>
      </c>
      <c r="J27" s="2">
        <f>(H27-I27)/I27</f>
        <v>-0.15886850397307542</v>
      </c>
      <c r="K27" s="5">
        <v>2574636.99</v>
      </c>
      <c r="L27" s="5">
        <v>2068709.09</v>
      </c>
      <c r="M27" s="2">
        <f>(K27-L27)/L27</f>
        <v>0.24456212932288132</v>
      </c>
    </row>
    <row r="28" spans="1:13" ht="15.75">
      <c r="A28" s="1" t="s">
        <v>10</v>
      </c>
      <c r="B28" s="4">
        <f>(B27/B25)</f>
        <v>207.05673158335466</v>
      </c>
      <c r="C28" s="4">
        <f>(C27/C25)</f>
        <v>210.93235642802605</v>
      </c>
      <c r="D28" s="2">
        <f>(B28-C28)/C28</f>
        <v>-0.01837378062949686</v>
      </c>
      <c r="E28" s="4">
        <f>(E27/E25)</f>
        <v>228.62889565383037</v>
      </c>
      <c r="F28" s="4">
        <f>(F27/F25)</f>
        <v>240.24292645145766</v>
      </c>
      <c r="G28" s="2">
        <f>(E28-F28)/F28</f>
        <v>-0.048342862656453565</v>
      </c>
      <c r="H28" s="4">
        <f>(H27/H25)</f>
        <v>87.25773133330149</v>
      </c>
      <c r="I28" s="4">
        <f>(I27/I25)</f>
        <v>90.71594577658952</v>
      </c>
      <c r="J28" s="2">
        <f>(H28-I28)/I28</f>
        <v>-0.038121351364232454</v>
      </c>
      <c r="K28" s="4">
        <f>(K27/K25)</f>
        <v>177.03616791583582</v>
      </c>
      <c r="L28" s="4">
        <f>(L27/L25)</f>
        <v>141.26666826003824</v>
      </c>
      <c r="M28" s="2">
        <f>(K28-L28)/L28</f>
        <v>0.2532055161798993</v>
      </c>
    </row>
    <row r="29" spans="1:13" ht="15.75">
      <c r="A29" s="1"/>
      <c r="B29" s="1"/>
      <c r="C29" s="1"/>
      <c r="D29" s="1"/>
      <c r="E29" s="1"/>
      <c r="F29" s="1"/>
      <c r="G29" s="1"/>
      <c r="H29" s="1"/>
      <c r="I29" s="1"/>
      <c r="J29" s="1"/>
      <c r="K29" s="1"/>
      <c r="L29" s="1"/>
      <c r="M29" s="1"/>
    </row>
    <row r="30" spans="1:13" ht="16.5">
      <c r="A30" s="6" t="s">
        <v>18</v>
      </c>
      <c r="B30" s="14" t="s">
        <v>1</v>
      </c>
      <c r="C30" s="3"/>
      <c r="D30" s="3"/>
      <c r="E30" s="14" t="s">
        <v>2</v>
      </c>
      <c r="F30" s="14"/>
      <c r="G30" s="14"/>
      <c r="H30" s="14" t="s">
        <v>3</v>
      </c>
      <c r="I30" s="14"/>
      <c r="J30" s="14"/>
      <c r="K30" s="14" t="s">
        <v>4</v>
      </c>
      <c r="L30" s="14"/>
      <c r="M30" s="1"/>
    </row>
    <row r="31" spans="1:13" ht="16.5">
      <c r="A31" s="1"/>
      <c r="B31" s="15">
        <v>2011</v>
      </c>
      <c r="C31" s="15">
        <v>2010</v>
      </c>
      <c r="D31" s="14" t="s">
        <v>5</v>
      </c>
      <c r="E31" s="15">
        <v>2011</v>
      </c>
      <c r="F31" s="15">
        <v>2010</v>
      </c>
      <c r="G31" s="14" t="s">
        <v>5</v>
      </c>
      <c r="H31" s="15">
        <v>2011</v>
      </c>
      <c r="I31" s="15">
        <v>2010</v>
      </c>
      <c r="J31" s="14" t="s">
        <v>5</v>
      </c>
      <c r="K31" s="15">
        <v>2011</v>
      </c>
      <c r="L31" s="15">
        <v>2010</v>
      </c>
      <c r="M31" s="14" t="s">
        <v>5</v>
      </c>
    </row>
    <row r="32" spans="1:13" ht="15.75">
      <c r="A32" s="1" t="s">
        <v>6</v>
      </c>
      <c r="B32" s="1">
        <f>E32+H32+K32</f>
        <v>652049</v>
      </c>
      <c r="C32" s="1">
        <f>F32+I32+L32</f>
        <v>683349</v>
      </c>
      <c r="D32" s="2">
        <f>(B32-C32)/C32</f>
        <v>-0.04580382791223811</v>
      </c>
      <c r="E32" s="1">
        <f>(E14+E24)</f>
        <v>471982</v>
      </c>
      <c r="F32" s="1">
        <f>(F14+F24)</f>
        <v>479095</v>
      </c>
      <c r="G32" s="2">
        <f>(E32-F32)/F32</f>
        <v>-0.014846742295369395</v>
      </c>
      <c r="H32" s="1">
        <f>(H14+H24)</f>
        <v>98151</v>
      </c>
      <c r="I32" s="1">
        <f>(I14+I24)</f>
        <v>131019</v>
      </c>
      <c r="J32" s="2">
        <f>(H32-I32)/I32</f>
        <v>-0.2508643784489272</v>
      </c>
      <c r="K32" s="1">
        <f>(K14+K24)</f>
        <v>81916</v>
      </c>
      <c r="L32" s="1">
        <f>(L14+L24)</f>
        <v>73235</v>
      </c>
      <c r="M32" s="2">
        <f>(K32-L32)/L32</f>
        <v>0.11853621902095993</v>
      </c>
    </row>
    <row r="33" spans="1:13" ht="15.75">
      <c r="A33" s="1" t="s">
        <v>7</v>
      </c>
      <c r="B33" s="1">
        <f>E33+H33+K33</f>
        <v>335466</v>
      </c>
      <c r="C33" s="1">
        <f>F33+I33+L33</f>
        <v>340287</v>
      </c>
      <c r="D33" s="2">
        <f>(B33-C33)/C33</f>
        <v>-0.014167452767810701</v>
      </c>
      <c r="E33" s="1">
        <f>(E15+E25)</f>
        <v>264202</v>
      </c>
      <c r="F33" s="1">
        <f>(F15+F25)</f>
        <v>272365</v>
      </c>
      <c r="G33" s="2">
        <f>(E33-F33)/F33</f>
        <v>-0.029970811227580635</v>
      </c>
      <c r="H33" s="1">
        <f>(H15+H25)</f>
        <v>42893</v>
      </c>
      <c r="I33" s="1">
        <f>(I15+I25)</f>
        <v>43582</v>
      </c>
      <c r="J33" s="2">
        <f>(H33-I33)/I33</f>
        <v>-0.015809279060162454</v>
      </c>
      <c r="K33" s="1">
        <f>(K15+K25)</f>
        <v>28371</v>
      </c>
      <c r="L33" s="1">
        <f>(L15+L25)</f>
        <v>24340</v>
      </c>
      <c r="M33" s="2">
        <f>(K33-L33)/L33</f>
        <v>0.16561216105176663</v>
      </c>
    </row>
    <row r="34" spans="1:13" ht="15.75">
      <c r="A34" s="1" t="s">
        <v>8</v>
      </c>
      <c r="B34" s="2">
        <f>(B33/B32)</f>
        <v>0.5144797400195384</v>
      </c>
      <c r="C34" s="2">
        <f>(C33/C32)</f>
        <v>0.4979695587467019</v>
      </c>
      <c r="D34" s="2">
        <f>(B34-C34)</f>
        <v>0.016510181272836544</v>
      </c>
      <c r="E34" s="2">
        <f>(E33/E32)</f>
        <v>0.5597713472123937</v>
      </c>
      <c r="F34" s="2">
        <f>(F33/F32)</f>
        <v>0.5684989407111325</v>
      </c>
      <c r="G34" s="2">
        <f>(E34-F34)</f>
        <v>-0.00872759349873875</v>
      </c>
      <c r="H34" s="2">
        <f>(H33/H32)</f>
        <v>0.43701032083218716</v>
      </c>
      <c r="I34" s="2">
        <f>(I33/I32)</f>
        <v>0.33263877758187743</v>
      </c>
      <c r="J34" s="2">
        <f>(H34-I34)</f>
        <v>0.10437154325030973</v>
      </c>
      <c r="K34" s="2">
        <f>(K33/K32)</f>
        <v>0.3463425948532643</v>
      </c>
      <c r="L34" s="2">
        <f>(L33/L32)</f>
        <v>0.33235474841264423</v>
      </c>
      <c r="M34" s="2">
        <f>(K34-L34)</f>
        <v>0.013987846440620066</v>
      </c>
    </row>
    <row r="35" spans="1:13" ht="15.75">
      <c r="A35" s="1" t="s">
        <v>9</v>
      </c>
      <c r="B35" s="5">
        <f>E35+H35+K35</f>
        <v>67928794.77</v>
      </c>
      <c r="C35" s="5">
        <f>F35+I35+L35</f>
        <v>71665487.81</v>
      </c>
      <c r="D35" s="2">
        <f>(B35-C35)/C35</f>
        <v>-0.05214076055557943</v>
      </c>
      <c r="E35" s="5">
        <f>(E17+E27)</f>
        <v>59463088.11</v>
      </c>
      <c r="F35" s="5">
        <f>(F17+F27)</f>
        <v>64230574.89</v>
      </c>
      <c r="G35" s="2">
        <f>(E35-F35)/F35</f>
        <v>-0.07422456965650244</v>
      </c>
      <c r="H35" s="5">
        <f>(H17+H27)</f>
        <v>3679955.91</v>
      </c>
      <c r="I35" s="5">
        <f>(I17+I27)</f>
        <v>3853328.23</v>
      </c>
      <c r="J35" s="2">
        <f>(H35-I35)/I35</f>
        <v>-0.04499287619731264</v>
      </c>
      <c r="K35" s="5">
        <f>(K17+K27)</f>
        <v>4785750.75</v>
      </c>
      <c r="L35" s="5">
        <f>(L17+L27)</f>
        <v>3581584.6900000004</v>
      </c>
      <c r="M35" s="2">
        <f>(K35-L35)/L35</f>
        <v>0.3362104108167827</v>
      </c>
    </row>
    <row r="36" spans="1:13" ht="15.75">
      <c r="A36" s="1" t="s">
        <v>10</v>
      </c>
      <c r="B36" s="4">
        <f>(B35/B33)</f>
        <v>202.49084786535744</v>
      </c>
      <c r="C36" s="4">
        <f>(C35/C33)</f>
        <v>210.60307272978397</v>
      </c>
      <c r="D36" s="2">
        <f>(B36-C36)/C36</f>
        <v>-0.03851902424441354</v>
      </c>
      <c r="E36" s="4">
        <f>(E35/E33)</f>
        <v>225.06675994125706</v>
      </c>
      <c r="F36" s="4">
        <f>(F35/F33)</f>
        <v>235.82536262001358</v>
      </c>
      <c r="G36" s="2">
        <f>(E36-F36)/F36</f>
        <v>-0.04562105856311944</v>
      </c>
      <c r="H36" s="4">
        <f>(H35/H33)</f>
        <v>85.7938570396102</v>
      </c>
      <c r="I36" s="4">
        <f>(I35/I33)</f>
        <v>88.41558969299253</v>
      </c>
      <c r="J36" s="2">
        <f>(H36-I36)/I36</f>
        <v>-0.02965237988555894</v>
      </c>
      <c r="K36" s="4">
        <f>(K35/K33)</f>
        <v>168.6845987099503</v>
      </c>
      <c r="L36" s="4">
        <f>(L35/L33)</f>
        <v>147.14809737058343</v>
      </c>
      <c r="M36" s="2">
        <f>(K36-L36)/L36</f>
        <v>0.1463593598844063</v>
      </c>
    </row>
    <row r="37" spans="1:13" ht="12" customHeight="1">
      <c r="A37" s="1" t="s">
        <v>11</v>
      </c>
      <c r="B37" s="1"/>
      <c r="C37" s="1"/>
      <c r="D37" s="1"/>
      <c r="E37" s="1"/>
      <c r="F37" s="1"/>
      <c r="G37" s="1"/>
      <c r="H37" s="1"/>
      <c r="I37" s="1"/>
      <c r="J37" s="1"/>
      <c r="K37" s="1"/>
      <c r="L37" s="1"/>
      <c r="M37" s="1"/>
    </row>
  </sheetData>
  <sheetProtection/>
  <printOptions horizontalCentered="1"/>
  <pageMargins left="0.25" right="0" top="0.5" bottom="0.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9"/>
  <sheetViews>
    <sheetView showGridLines="0" zoomScalePageLayoutView="0" workbookViewId="0" topLeftCell="A1">
      <selection activeCell="A20" sqref="A20:A21"/>
    </sheetView>
  </sheetViews>
  <sheetFormatPr defaultColWidth="9.00390625" defaultRowHeight="15.75"/>
  <cols>
    <col min="1" max="1" width="17.875" style="0" customWidth="1"/>
    <col min="2" max="2" width="11.50390625" style="0" customWidth="1"/>
    <col min="3" max="3" width="9.875" style="0" customWidth="1"/>
    <col min="4" max="4" width="6.00390625" style="0" customWidth="1"/>
    <col min="5" max="5" width="11.00390625" style="0" customWidth="1"/>
    <col min="6" max="6" width="10.75390625" style="0" customWidth="1"/>
    <col min="7" max="7" width="6.50390625" style="0" customWidth="1"/>
    <col min="8" max="8" width="10.125" style="0" customWidth="1"/>
    <col min="9" max="9" width="9.875" style="0" customWidth="1"/>
    <col min="10" max="10" width="6.25390625" style="0" customWidth="1"/>
    <col min="11" max="12" width="10.00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49</v>
      </c>
      <c r="B2" s="9"/>
      <c r="C2" s="9"/>
      <c r="D2" s="9"/>
      <c r="E2" s="9"/>
      <c r="F2" s="9"/>
      <c r="G2" s="9"/>
      <c r="H2" s="9"/>
      <c r="I2" s="9"/>
      <c r="J2" s="9"/>
      <c r="K2" s="10"/>
      <c r="L2" s="10"/>
    </row>
    <row r="3" spans="1:12" ht="12.75" customHeight="1">
      <c r="A3" s="19"/>
      <c r="B3" s="9"/>
      <c r="C3" s="9"/>
      <c r="D3" s="9"/>
      <c r="E3" s="9"/>
      <c r="F3" s="20"/>
      <c r="G3" s="9"/>
      <c r="H3" s="9"/>
      <c r="I3" s="9"/>
      <c r="J3" s="9"/>
      <c r="K3" s="10"/>
      <c r="L3" s="10"/>
    </row>
    <row r="4" spans="1:12" ht="12.75" customHeight="1">
      <c r="A4" s="11"/>
      <c r="B4" s="9"/>
      <c r="C4" s="9"/>
      <c r="D4" s="9"/>
      <c r="E4" s="9"/>
      <c r="F4" s="9"/>
      <c r="G4" s="9"/>
      <c r="H4" s="9"/>
      <c r="I4" s="9"/>
      <c r="J4" s="9"/>
      <c r="K4" s="10"/>
      <c r="L4" s="10"/>
    </row>
    <row r="5" spans="1:13" ht="12.75" customHeight="1">
      <c r="A5" s="1"/>
      <c r="B5" s="14" t="s">
        <v>1</v>
      </c>
      <c r="C5" s="3"/>
      <c r="D5" s="3"/>
      <c r="E5" s="14" t="s">
        <v>2</v>
      </c>
      <c r="F5" s="14"/>
      <c r="G5" s="14"/>
      <c r="H5" s="14" t="s">
        <v>3</v>
      </c>
      <c r="I5" s="14"/>
      <c r="J5" s="14"/>
      <c r="K5" s="14" t="s">
        <v>4</v>
      </c>
      <c r="L5" s="14"/>
      <c r="M5" s="1"/>
    </row>
    <row r="6" spans="1:13" ht="12.75" customHeight="1">
      <c r="A6" s="26" t="s">
        <v>42</v>
      </c>
      <c r="B6" s="15">
        <v>2011</v>
      </c>
      <c r="C6" s="15">
        <v>2010</v>
      </c>
      <c r="D6" s="14" t="s">
        <v>5</v>
      </c>
      <c r="E6" s="15">
        <v>2011</v>
      </c>
      <c r="F6" s="15">
        <v>2010</v>
      </c>
      <c r="G6" s="14" t="s">
        <v>5</v>
      </c>
      <c r="H6" s="15">
        <v>2011</v>
      </c>
      <c r="I6" s="15">
        <v>2010</v>
      </c>
      <c r="J6" s="14" t="s">
        <v>5</v>
      </c>
      <c r="K6" s="15">
        <v>2011</v>
      </c>
      <c r="L6" s="15">
        <v>2010</v>
      </c>
      <c r="M6" s="14" t="s">
        <v>5</v>
      </c>
    </row>
    <row r="7" spans="1:13" ht="12.75" customHeight="1">
      <c r="A7" s="1" t="s">
        <v>6</v>
      </c>
      <c r="B7" s="1">
        <f>E7+H7+K7</f>
        <v>344960</v>
      </c>
      <c r="C7" s="1">
        <f>F7+I7+L7</f>
        <v>368332</v>
      </c>
      <c r="D7" s="2">
        <f>(B7-C7)/C7</f>
        <v>-0.06345362336153253</v>
      </c>
      <c r="E7" s="1">
        <v>249114</v>
      </c>
      <c r="F7" s="1">
        <v>251593</v>
      </c>
      <c r="G7" s="2">
        <f>(E7-F7)/F7</f>
        <v>-0.009853215312031734</v>
      </c>
      <c r="H7" s="1">
        <v>52128</v>
      </c>
      <c r="I7" s="1">
        <v>74770</v>
      </c>
      <c r="J7" s="2">
        <f>(H7-I7)/I7</f>
        <v>-0.3028219874281129</v>
      </c>
      <c r="K7" s="1">
        <v>43718</v>
      </c>
      <c r="L7" s="1">
        <v>41969</v>
      </c>
      <c r="M7" s="2">
        <f>(K7-L7)/L7</f>
        <v>0.04167361624055851</v>
      </c>
    </row>
    <row r="8" spans="1:13" ht="15.75">
      <c r="A8" s="1" t="s">
        <v>7</v>
      </c>
      <c r="B8" s="1">
        <f>E8+H8+K8</f>
        <v>229237</v>
      </c>
      <c r="C8" s="1">
        <f>F8+I8+L8</f>
        <v>223241</v>
      </c>
      <c r="D8" s="2">
        <f>(B8-C8)/C8</f>
        <v>0.026858865530973254</v>
      </c>
      <c r="E8" s="1">
        <v>184814</v>
      </c>
      <c r="F8" s="1">
        <v>178252</v>
      </c>
      <c r="G8" s="2">
        <f>(E8-F8)/F8</f>
        <v>0.03681305118596145</v>
      </c>
      <c r="H8" s="1">
        <v>25185</v>
      </c>
      <c r="I8" s="1">
        <v>28416</v>
      </c>
      <c r="J8" s="2">
        <f>(H8-I8)/I8</f>
        <v>-0.1137035472972973</v>
      </c>
      <c r="K8" s="1">
        <v>19238</v>
      </c>
      <c r="L8" s="1">
        <v>16573</v>
      </c>
      <c r="M8" s="2">
        <f>(K8-L8)/L8</f>
        <v>0.1608037168889157</v>
      </c>
    </row>
    <row r="9" spans="1:13" ht="12.75" customHeight="1">
      <c r="A9" s="1" t="s">
        <v>8</v>
      </c>
      <c r="B9" s="2">
        <f>(B8/B7)</f>
        <v>0.6645321196660482</v>
      </c>
      <c r="C9" s="2">
        <f>(C8/C7)</f>
        <v>0.6060863568736901</v>
      </c>
      <c r="D9" s="2">
        <f>(B9-C9)</f>
        <v>0.058445762792358136</v>
      </c>
      <c r="E9" s="2">
        <f>(E8/E7)</f>
        <v>0.74188524129515</v>
      </c>
      <c r="F9" s="2">
        <f>(F8/F7)</f>
        <v>0.7084934795483181</v>
      </c>
      <c r="G9" s="2">
        <f>(E9-F9)</f>
        <v>0.033391761746831894</v>
      </c>
      <c r="H9" s="2">
        <f>(H8/H7)</f>
        <v>0.4831376611418048</v>
      </c>
      <c r="I9" s="2">
        <f>(I8/I7)</f>
        <v>0.38004547278320183</v>
      </c>
      <c r="J9" s="2">
        <f>(H9-I9)</f>
        <v>0.10309218835860295</v>
      </c>
      <c r="K9" s="2">
        <f>(K8/K7)</f>
        <v>0.4400475776568004</v>
      </c>
      <c r="L9" s="2">
        <f>(L8/L7)</f>
        <v>0.3948867020896376</v>
      </c>
      <c r="M9" s="2">
        <f>(K9-L9)</f>
        <v>0.045160875567162806</v>
      </c>
    </row>
    <row r="10" spans="1:13" ht="12.75" customHeight="1">
      <c r="A10" s="1" t="s">
        <v>9</v>
      </c>
      <c r="B10" s="5">
        <f>E10+H10+K10</f>
        <v>55582445.13</v>
      </c>
      <c r="C10" s="5">
        <f>F10+I10+L10</f>
        <v>56128416.74</v>
      </c>
      <c r="D10" s="2">
        <f>(B10-C10)/C10</f>
        <v>-0.009727187077609334</v>
      </c>
      <c r="E10" s="5">
        <v>49297031.38</v>
      </c>
      <c r="F10" s="5">
        <v>49924866.88</v>
      </c>
      <c r="G10" s="2">
        <f>(E10-F10)/F10</f>
        <v>-0.012575606891633237</v>
      </c>
      <c r="H10" s="5">
        <v>2539434.12</v>
      </c>
      <c r="I10" s="5">
        <v>3136457.29</v>
      </c>
      <c r="J10" s="2">
        <f>(H10-I10)/I10</f>
        <v>-0.1903495296758847</v>
      </c>
      <c r="K10" s="5">
        <v>3745979.63</v>
      </c>
      <c r="L10" s="5">
        <v>3067092.57</v>
      </c>
      <c r="M10" s="2">
        <f>(K10-L10)/L10</f>
        <v>0.22134547442107366</v>
      </c>
    </row>
    <row r="11" spans="1:13" ht="12.75" customHeight="1">
      <c r="A11" s="1" t="s">
        <v>10</v>
      </c>
      <c r="B11" s="4">
        <f>(B10/B8)</f>
        <v>242.467163372405</v>
      </c>
      <c r="C11" s="4">
        <f>(C10/C8)</f>
        <v>251.42521642529823</v>
      </c>
      <c r="D11" s="2">
        <f>(B11-C11)/C11</f>
        <v>-0.035629095522941676</v>
      </c>
      <c r="E11" s="4">
        <f>(E10/E8)</f>
        <v>266.73862034261475</v>
      </c>
      <c r="F11" s="4">
        <f>(F10/F8)</f>
        <v>280.080262100846</v>
      </c>
      <c r="G11" s="2">
        <f>(E11-F11)/F11</f>
        <v>-0.04763506595629887</v>
      </c>
      <c r="H11" s="4">
        <f>(H10/H8)</f>
        <v>100.83121381774866</v>
      </c>
      <c r="I11" s="4">
        <f>(I10/I8)</f>
        <v>110.37645305461712</v>
      </c>
      <c r="J11" s="2">
        <f>(H11-I11)/I11</f>
        <v>-0.08647894521619773</v>
      </c>
      <c r="K11" s="4">
        <f>(K10/K8)</f>
        <v>194.7177268946876</v>
      </c>
      <c r="L11" s="4">
        <f>(L10/L8)</f>
        <v>185.0656230012671</v>
      </c>
      <c r="M11" s="2">
        <f>(K11-L11)/L11</f>
        <v>0.05215503418133138</v>
      </c>
    </row>
    <row r="12" spans="1:13" ht="12.75" customHeight="1">
      <c r="A12" s="1"/>
      <c r="B12" s="1"/>
      <c r="C12" s="1"/>
      <c r="D12" s="1"/>
      <c r="E12" s="1"/>
      <c r="F12" s="1"/>
      <c r="G12" s="1"/>
      <c r="H12" s="1"/>
      <c r="I12" s="1"/>
      <c r="J12" s="1"/>
      <c r="K12" s="1"/>
      <c r="L12" s="1"/>
      <c r="M12" s="1"/>
    </row>
    <row r="13" spans="1:13" ht="12.75" customHeight="1">
      <c r="A13" s="15"/>
      <c r="B13" s="14" t="s">
        <v>1</v>
      </c>
      <c r="C13" s="3"/>
      <c r="D13" s="3"/>
      <c r="E13" s="14" t="s">
        <v>2</v>
      </c>
      <c r="F13" s="14"/>
      <c r="G13" s="14"/>
      <c r="H13" s="14" t="s">
        <v>3</v>
      </c>
      <c r="I13" s="14"/>
      <c r="J13" s="14"/>
      <c r="K13" s="14" t="s">
        <v>4</v>
      </c>
      <c r="L13" s="14"/>
      <c r="M13" s="1"/>
    </row>
    <row r="14" spans="1:13" ht="12.75" customHeight="1">
      <c r="A14" s="6" t="s">
        <v>43</v>
      </c>
      <c r="B14" s="15">
        <v>2011</v>
      </c>
      <c r="C14" s="15">
        <v>2010</v>
      </c>
      <c r="D14" s="14" t="s">
        <v>5</v>
      </c>
      <c r="E14" s="15">
        <v>2011</v>
      </c>
      <c r="F14" s="15">
        <v>2010</v>
      </c>
      <c r="G14" s="14" t="s">
        <v>5</v>
      </c>
      <c r="H14" s="15">
        <v>2011</v>
      </c>
      <c r="I14" s="15">
        <v>2010</v>
      </c>
      <c r="J14" s="14" t="s">
        <v>5</v>
      </c>
      <c r="K14" s="15">
        <v>2011</v>
      </c>
      <c r="L14" s="15">
        <v>2010</v>
      </c>
      <c r="M14" s="14" t="s">
        <v>5</v>
      </c>
    </row>
    <row r="15" spans="1:13" ht="12.75" customHeight="1">
      <c r="A15" s="1" t="s">
        <v>6</v>
      </c>
      <c r="B15" s="1">
        <f>E15+H15+K15</f>
        <v>997009</v>
      </c>
      <c r="C15" s="1">
        <f>F15+I15+L15</f>
        <v>1051681</v>
      </c>
      <c r="D15" s="2">
        <f>(B15-C15)/C15</f>
        <v>-0.05198534536613288</v>
      </c>
      <c r="E15" s="1">
        <f>SUM('0102b01'!E32,'0304b01'!E7)</f>
        <v>721096</v>
      </c>
      <c r="F15" s="1">
        <f>SUM('0102b01'!F32,'0304b01'!F7)</f>
        <v>730688</v>
      </c>
      <c r="G15" s="2">
        <f>(E15-F15)/F15</f>
        <v>-0.013127353945870194</v>
      </c>
      <c r="H15" s="1">
        <f>SUM('0102b01'!H32,'0304b01'!H7)</f>
        <v>150279</v>
      </c>
      <c r="I15" s="1">
        <f>SUM('0102b01'!I32,'0304b01'!I7)</f>
        <v>205789</v>
      </c>
      <c r="J15" s="2">
        <f>(H15-I15)/I15</f>
        <v>-0.26974230886976464</v>
      </c>
      <c r="K15" s="1">
        <f>SUM('0102b01'!K32,'0304b01'!K7)</f>
        <v>125634</v>
      </c>
      <c r="L15" s="1">
        <f>SUM('0102b01'!L32,'0304b01'!L7)</f>
        <v>115204</v>
      </c>
      <c r="M15" s="2">
        <f>(K15-L15)/L15</f>
        <v>0.09053505086628937</v>
      </c>
    </row>
    <row r="16" spans="1:13" ht="12.75" customHeight="1">
      <c r="A16" s="1" t="s">
        <v>7</v>
      </c>
      <c r="B16" s="1">
        <f>E16+H16+K16</f>
        <v>564703</v>
      </c>
      <c r="C16" s="1">
        <f>F16+I16+L16</f>
        <v>563528</v>
      </c>
      <c r="D16" s="2">
        <f>(B16-C16)/C16</f>
        <v>0.0020850782924717137</v>
      </c>
      <c r="E16" s="1">
        <f>SUM('0102b01'!E33,'0304b01'!E8)</f>
        <v>449016</v>
      </c>
      <c r="F16" s="1">
        <f>SUM('0102b01'!F33,'0304b01'!F8)</f>
        <v>450617</v>
      </c>
      <c r="G16" s="2">
        <f>(E16-F16)/F16</f>
        <v>-0.0035529063484067403</v>
      </c>
      <c r="H16" s="1">
        <f>SUM('0102b01'!H33,'0304b01'!H8)</f>
        <v>68078</v>
      </c>
      <c r="I16" s="1">
        <f>SUM('0102b01'!I33,'0304b01'!I8)</f>
        <v>71998</v>
      </c>
      <c r="J16" s="2">
        <f>(H16-I16)/I16</f>
        <v>-0.054445956832134226</v>
      </c>
      <c r="K16" s="1">
        <f>SUM('0102b01'!K33,'0304b01'!K8)</f>
        <v>47609</v>
      </c>
      <c r="L16" s="1">
        <f>SUM('0102b01'!L33,'0304b01'!L8)</f>
        <v>40913</v>
      </c>
      <c r="M16" s="2">
        <f>(K16-L16)/L16</f>
        <v>0.1636643609610637</v>
      </c>
    </row>
    <row r="17" spans="1:13" ht="12.75" customHeight="1">
      <c r="A17" s="1" t="s">
        <v>8</v>
      </c>
      <c r="B17" s="2">
        <f>(B16/B15)</f>
        <v>0.5663970937072784</v>
      </c>
      <c r="C17" s="2">
        <f>(C16/C15)</f>
        <v>0.5358354862358453</v>
      </c>
      <c r="D17" s="2">
        <f>(B17-C17)</f>
        <v>0.030561607471433105</v>
      </c>
      <c r="E17" s="2">
        <f>(E16/E15)</f>
        <v>0.6226854676769806</v>
      </c>
      <c r="F17" s="2">
        <f>(F16/F15)</f>
        <v>0.6167023408075677</v>
      </c>
      <c r="G17" s="2">
        <f>(E17-F17)</f>
        <v>0.005983126869412936</v>
      </c>
      <c r="H17" s="2">
        <f>(H16/H15)</f>
        <v>0.4530107333692665</v>
      </c>
      <c r="I17" s="2">
        <f>(I16/I15)</f>
        <v>0.34986320940380683</v>
      </c>
      <c r="J17" s="2">
        <f>(H17-I17)</f>
        <v>0.10314752396545968</v>
      </c>
      <c r="K17" s="2">
        <f>(K16/K15)</f>
        <v>0.3789499657735963</v>
      </c>
      <c r="L17" s="2">
        <f>(L16/L15)</f>
        <v>0.35513523835977917</v>
      </c>
      <c r="M17" s="2">
        <f>(K17-L17)</f>
        <v>0.023814727413817127</v>
      </c>
    </row>
    <row r="18" spans="1:13" ht="12.75" customHeight="1">
      <c r="A18" s="1" t="s">
        <v>9</v>
      </c>
      <c r="B18" s="5">
        <f>E18+H18+K18</f>
        <v>123511239.9</v>
      </c>
      <c r="C18" s="5">
        <f>F18+I18+L18</f>
        <v>127793904.55000001</v>
      </c>
      <c r="D18" s="2">
        <f>(B18-C18)/C18</f>
        <v>-0.033512276388146446</v>
      </c>
      <c r="E18" s="12">
        <f>SUM('0102b01'!E35,'0304b01'!E10)</f>
        <v>108760119.49000001</v>
      </c>
      <c r="F18" s="12">
        <f>SUM('0102b01'!F35,'0304b01'!F10)</f>
        <v>114155441.77000001</v>
      </c>
      <c r="G18" s="24">
        <f>(E18-F18)/F18</f>
        <v>-0.04726294424816364</v>
      </c>
      <c r="H18" s="12">
        <f>SUM('0102b01'!H35,'0304b01'!H10)</f>
        <v>6219390.03</v>
      </c>
      <c r="I18" s="12">
        <f>SUM('0102b01'!I35,'0304b01'!I10)</f>
        <v>6989785.52</v>
      </c>
      <c r="J18" s="24">
        <f>(H18-I18)/I18</f>
        <v>-0.11021732895746983</v>
      </c>
      <c r="K18" s="12">
        <f>SUM('0102b01'!K35,'0304b01'!K10)</f>
        <v>8531730.379999999</v>
      </c>
      <c r="L18" s="12">
        <f>SUM('0102b01'!L35,'0304b01'!L10)</f>
        <v>6648677.26</v>
      </c>
      <c r="M18" s="2">
        <f>(K18-L18)/L18</f>
        <v>0.2832222179483561</v>
      </c>
    </row>
    <row r="19" spans="1:13" ht="12.75" customHeight="1">
      <c r="A19" s="1" t="s">
        <v>10</v>
      </c>
      <c r="B19" s="4">
        <f>(B18/B16)</f>
        <v>218.7189370341578</v>
      </c>
      <c r="C19" s="4">
        <f>(C18/C16)</f>
        <v>226.7747202446019</v>
      </c>
      <c r="D19" s="2">
        <f>(B19-C19)/C19</f>
        <v>-0.035523285848418386</v>
      </c>
      <c r="E19" s="4">
        <f>(E18/E16)</f>
        <v>242.2188062118054</v>
      </c>
      <c r="F19" s="4">
        <f>(F18/F16)</f>
        <v>253.33141397239788</v>
      </c>
      <c r="G19" s="2">
        <f>(E19-F19)/F19</f>
        <v>-0.0438658892963163</v>
      </c>
      <c r="H19" s="4">
        <f>(H18/H16)</f>
        <v>91.35682643438409</v>
      </c>
      <c r="I19" s="4">
        <f>(I18/I16)</f>
        <v>97.08305119586655</v>
      </c>
      <c r="J19" s="2">
        <f>(H19-I19)/I19</f>
        <v>-0.058982744062397764</v>
      </c>
      <c r="K19" s="4">
        <f>(K18/K16)</f>
        <v>179.20415005566173</v>
      </c>
      <c r="L19" s="4">
        <f>(L18/L16)</f>
        <v>162.50769339818638</v>
      </c>
      <c r="M19" s="2">
        <f>(K19-L19)/L19</f>
        <v>0.10274256134178622</v>
      </c>
    </row>
    <row r="20" spans="1:13" ht="15.75">
      <c r="A20" s="21" t="s">
        <v>54</v>
      </c>
      <c r="B20" s="1"/>
      <c r="C20" s="1"/>
      <c r="D20" s="1"/>
      <c r="E20" s="1"/>
      <c r="F20" s="1"/>
      <c r="G20" s="1"/>
      <c r="H20" s="1"/>
      <c r="I20" s="1"/>
      <c r="J20" s="1"/>
      <c r="K20" s="1"/>
      <c r="L20" s="1"/>
      <c r="M20" s="1"/>
    </row>
    <row r="21" spans="1:13" ht="16.5">
      <c r="A21" s="22" t="s">
        <v>13</v>
      </c>
      <c r="B21" s="14"/>
      <c r="C21" s="14"/>
      <c r="D21" s="14"/>
      <c r="E21" s="14"/>
      <c r="F21" s="14"/>
      <c r="G21" s="14"/>
      <c r="H21" s="14"/>
      <c r="I21" s="14"/>
      <c r="J21" s="14"/>
      <c r="K21" s="14"/>
      <c r="L21" s="14"/>
      <c r="M21" s="1"/>
    </row>
    <row r="22" spans="1:13" ht="16.5">
      <c r="A22" s="11" t="s">
        <v>46</v>
      </c>
      <c r="B22" s="14"/>
      <c r="C22" s="14"/>
      <c r="D22" s="14"/>
      <c r="E22" s="14"/>
      <c r="F22" s="14"/>
      <c r="G22" s="14"/>
      <c r="H22" s="14"/>
      <c r="I22" s="14"/>
      <c r="J22" s="14"/>
      <c r="K22" s="14"/>
      <c r="L22" s="14"/>
      <c r="M22" s="1"/>
    </row>
    <row r="23" spans="1:13" ht="16.5">
      <c r="A23" s="1"/>
      <c r="B23" s="14" t="s">
        <v>1</v>
      </c>
      <c r="C23" s="3"/>
      <c r="D23" s="3"/>
      <c r="E23" s="14" t="s">
        <v>2</v>
      </c>
      <c r="F23" s="14"/>
      <c r="G23" s="14"/>
      <c r="H23" s="14" t="s">
        <v>3</v>
      </c>
      <c r="I23" s="14"/>
      <c r="J23" s="14"/>
      <c r="K23" s="14" t="s">
        <v>4</v>
      </c>
      <c r="L23" s="14"/>
      <c r="M23" s="1"/>
    </row>
    <row r="24" spans="1:13" ht="16.5">
      <c r="A24" s="8" t="s">
        <v>44</v>
      </c>
      <c r="B24" s="15">
        <v>2011</v>
      </c>
      <c r="C24" s="15">
        <v>2010</v>
      </c>
      <c r="D24" s="14" t="s">
        <v>5</v>
      </c>
      <c r="E24" s="15">
        <v>2011</v>
      </c>
      <c r="F24" s="15">
        <v>2010</v>
      </c>
      <c r="G24" s="14" t="s">
        <v>5</v>
      </c>
      <c r="H24" s="15">
        <v>2011</v>
      </c>
      <c r="I24" s="15">
        <v>2010</v>
      </c>
      <c r="J24" s="14" t="s">
        <v>5</v>
      </c>
      <c r="K24" s="15">
        <v>2011</v>
      </c>
      <c r="L24" s="15">
        <v>2010</v>
      </c>
      <c r="M24" s="14" t="s">
        <v>5</v>
      </c>
    </row>
    <row r="25" spans="1:13" ht="15.75">
      <c r="A25" s="1" t="s">
        <v>6</v>
      </c>
      <c r="B25" s="1">
        <f>E25+H25+K25</f>
        <v>332049</v>
      </c>
      <c r="C25" s="1">
        <f>F25+I25+L25</f>
        <v>354481</v>
      </c>
      <c r="D25" s="2">
        <f>(B25-C25)/C25</f>
        <v>-0.06328124779607369</v>
      </c>
      <c r="E25" s="1">
        <v>239777</v>
      </c>
      <c r="F25" s="1">
        <v>241542</v>
      </c>
      <c r="G25" s="2">
        <f>(E25-F25)/F25</f>
        <v>-0.007307217792350813</v>
      </c>
      <c r="H25" s="1">
        <v>49792</v>
      </c>
      <c r="I25" s="1">
        <v>72421</v>
      </c>
      <c r="J25" s="2">
        <f>(H25-I25)/I25</f>
        <v>-0.3124646166167272</v>
      </c>
      <c r="K25" s="1">
        <v>42480</v>
      </c>
      <c r="L25" s="1">
        <v>40518</v>
      </c>
      <c r="M25" s="2">
        <f>(K25-L25)/L25</f>
        <v>0.04842292314526877</v>
      </c>
    </row>
    <row r="26" spans="1:13" ht="15.75">
      <c r="A26" s="1" t="s">
        <v>7</v>
      </c>
      <c r="B26" s="1">
        <f>E26+H26+K26</f>
        <v>209967</v>
      </c>
      <c r="C26" s="1">
        <f>F26+I26+L26</f>
        <v>211223</v>
      </c>
      <c r="D26" s="2">
        <f>(B26-C26)/C26</f>
        <v>-0.005946322133479782</v>
      </c>
      <c r="E26" s="1">
        <v>165149</v>
      </c>
      <c r="F26" s="1">
        <v>163457</v>
      </c>
      <c r="G26" s="2">
        <f>(E26-F26)/F26</f>
        <v>0.010351346225612852</v>
      </c>
      <c r="H26" s="1">
        <v>25049</v>
      </c>
      <c r="I26" s="1">
        <v>31095</v>
      </c>
      <c r="J26" s="2">
        <f>(H26-I26)/I26</f>
        <v>-0.1944364045666506</v>
      </c>
      <c r="K26" s="1">
        <v>19769</v>
      </c>
      <c r="L26" s="1">
        <v>16671</v>
      </c>
      <c r="M26" s="2">
        <f>(K26-L26)/L26</f>
        <v>0.1858316837622218</v>
      </c>
    </row>
    <row r="27" spans="1:13" ht="15.75">
      <c r="A27" s="1" t="s">
        <v>8</v>
      </c>
      <c r="B27" s="2">
        <f>(B26/B25)</f>
        <v>0.6323373959867369</v>
      </c>
      <c r="C27" s="2">
        <f>(C26/C25)</f>
        <v>0.595865504780228</v>
      </c>
      <c r="D27" s="2">
        <f>(B27-C27)</f>
        <v>0.036471891206508844</v>
      </c>
      <c r="E27" s="2">
        <f>(E26/E25)</f>
        <v>0.6887608069164265</v>
      </c>
      <c r="F27" s="2">
        <f>(F26/F25)</f>
        <v>0.676722888772967</v>
      </c>
      <c r="G27" s="2">
        <f>(E27-F27)</f>
        <v>0.012037918143459447</v>
      </c>
      <c r="H27" s="2">
        <f>(H26/H25)</f>
        <v>0.5030727827763496</v>
      </c>
      <c r="I27" s="2">
        <f>(I26/I25)</f>
        <v>0.4293644108752986</v>
      </c>
      <c r="J27" s="2">
        <f>(H27-I27)</f>
        <v>0.073708371901051</v>
      </c>
      <c r="K27" s="2">
        <f>(K26/K25)</f>
        <v>0.4653719397363465</v>
      </c>
      <c r="L27" s="2">
        <f>(L26/L25)</f>
        <v>0.41144676440100697</v>
      </c>
      <c r="M27" s="2">
        <f>(K27-L27)</f>
        <v>0.053925175335339526</v>
      </c>
    </row>
    <row r="28" spans="1:13" ht="15.75">
      <c r="A28" s="1" t="s">
        <v>9</v>
      </c>
      <c r="B28" s="5">
        <f>E28+H28+K28</f>
        <v>52276711.83</v>
      </c>
      <c r="C28" s="5">
        <f>F28+I28+L28</f>
        <v>48769262.6</v>
      </c>
      <c r="D28" s="2">
        <f>(B28-C28)/C28</f>
        <v>0.0719192590375561</v>
      </c>
      <c r="E28" s="5">
        <v>46366588.77</v>
      </c>
      <c r="F28" s="5">
        <v>42237431.71</v>
      </c>
      <c r="G28" s="2">
        <f>(E28-F28)/F28</f>
        <v>0.09776060931807073</v>
      </c>
      <c r="H28" s="5">
        <v>2349643.05</v>
      </c>
      <c r="I28" s="5">
        <v>3517186.47</v>
      </c>
      <c r="J28" s="2">
        <f>(H28-I28)/I28</f>
        <v>-0.3319538016987767</v>
      </c>
      <c r="K28" s="5">
        <v>3560480.01</v>
      </c>
      <c r="L28" s="5">
        <v>3014644.42</v>
      </c>
      <c r="M28" s="2">
        <f>(K28-L28)/L28</f>
        <v>0.18106135051244282</v>
      </c>
    </row>
    <row r="29" spans="1:13" ht="15.75">
      <c r="A29" s="1" t="s">
        <v>10</v>
      </c>
      <c r="B29" s="4">
        <f>(B28/B26)</f>
        <v>248.9758477760791</v>
      </c>
      <c r="C29" s="4">
        <f>(C28/C26)</f>
        <v>230.88992486613674</v>
      </c>
      <c r="D29" s="2">
        <f>(B29-C29)/C29</f>
        <v>0.07833136469868941</v>
      </c>
      <c r="E29" s="4">
        <f>(E28/E26)</f>
        <v>280.75609764515684</v>
      </c>
      <c r="F29" s="4">
        <f>(F28/F26)</f>
        <v>258.4008742972158</v>
      </c>
      <c r="G29" s="2">
        <f>(E29-F29)/F29</f>
        <v>0.08651372952487686</v>
      </c>
      <c r="H29" s="4">
        <f>(H28/H26)</f>
        <v>93.80187033414506</v>
      </c>
      <c r="I29" s="4">
        <f>(I28/I26)</f>
        <v>113.11099758803667</v>
      </c>
      <c r="J29" s="2">
        <f>(H29-I29)/I29</f>
        <v>-0.17070954783917366</v>
      </c>
      <c r="K29" s="4">
        <f>(K28/K26)</f>
        <v>180.10420405685667</v>
      </c>
      <c r="L29" s="4">
        <f>(L28/L26)</f>
        <v>180.83164897126747</v>
      </c>
      <c r="M29" s="2">
        <f>(K29-L29)/L29</f>
        <v>-0.0040227743237931796</v>
      </c>
    </row>
    <row r="30" spans="1:13" ht="15.75">
      <c r="A30" s="1"/>
      <c r="B30" s="1"/>
      <c r="C30" s="1"/>
      <c r="D30" s="1"/>
      <c r="E30" s="1"/>
      <c r="F30" s="1"/>
      <c r="G30" s="1"/>
      <c r="H30" s="1"/>
      <c r="I30" s="1"/>
      <c r="J30" s="1"/>
      <c r="K30" s="1"/>
      <c r="L30" s="1"/>
      <c r="M30" s="1"/>
    </row>
    <row r="31" spans="1:13" ht="16.5">
      <c r="A31" s="6" t="s">
        <v>45</v>
      </c>
      <c r="B31" s="14" t="s">
        <v>1</v>
      </c>
      <c r="C31" s="3"/>
      <c r="D31" s="3"/>
      <c r="E31" s="14" t="s">
        <v>2</v>
      </c>
      <c r="F31" s="14"/>
      <c r="G31" s="14"/>
      <c r="H31" s="14" t="s">
        <v>3</v>
      </c>
      <c r="I31" s="14"/>
      <c r="J31" s="14"/>
      <c r="K31" s="14" t="s">
        <v>4</v>
      </c>
      <c r="L31" s="14"/>
      <c r="M31" s="1"/>
    </row>
    <row r="32" spans="1:13" ht="16.5">
      <c r="A32" s="1"/>
      <c r="B32" s="15">
        <v>2011</v>
      </c>
      <c r="C32" s="15">
        <v>2010</v>
      </c>
      <c r="D32" s="14" t="s">
        <v>5</v>
      </c>
      <c r="E32" s="15">
        <v>2011</v>
      </c>
      <c r="F32" s="15">
        <v>2010</v>
      </c>
      <c r="G32" s="14" t="s">
        <v>5</v>
      </c>
      <c r="H32" s="15">
        <v>2011</v>
      </c>
      <c r="I32" s="15">
        <v>2010</v>
      </c>
      <c r="J32" s="14" t="s">
        <v>5</v>
      </c>
      <c r="K32" s="15">
        <v>2011</v>
      </c>
      <c r="L32" s="15">
        <v>2010</v>
      </c>
      <c r="M32" s="14" t="s">
        <v>5</v>
      </c>
    </row>
    <row r="33" spans="1:13" ht="15.75">
      <c r="A33" s="1" t="s">
        <v>6</v>
      </c>
      <c r="B33" s="1">
        <f>E33+H33+K33</f>
        <v>1329058</v>
      </c>
      <c r="C33" s="1">
        <f>F33+I33+L33</f>
        <v>1406162</v>
      </c>
      <c r="D33" s="2">
        <f>(B33-C33)/C33</f>
        <v>-0.0548329424347977</v>
      </c>
      <c r="E33" s="1">
        <f>(E15+E25)</f>
        <v>960873</v>
      </c>
      <c r="F33" s="1">
        <f>(F15+F25)</f>
        <v>972230</v>
      </c>
      <c r="G33" s="2">
        <f>(E33-F33)/F33</f>
        <v>-0.011681392263147608</v>
      </c>
      <c r="H33" s="1">
        <f>(H15+H25)</f>
        <v>200071</v>
      </c>
      <c r="I33" s="1">
        <f>(I15+I25)</f>
        <v>278210</v>
      </c>
      <c r="J33" s="2">
        <f>(H33-I33)/I33</f>
        <v>-0.2808633765860321</v>
      </c>
      <c r="K33" s="1">
        <f>K15+K25</f>
        <v>168114</v>
      </c>
      <c r="L33" s="1">
        <f>L15+L25</f>
        <v>155722</v>
      </c>
      <c r="M33" s="2">
        <f>(K33-L33)/L33</f>
        <v>0.07957770899423332</v>
      </c>
    </row>
    <row r="34" spans="1:13" ht="15.75">
      <c r="A34" s="1" t="s">
        <v>7</v>
      </c>
      <c r="B34" s="1">
        <f>E34+H34+K34</f>
        <v>774670</v>
      </c>
      <c r="C34" s="1">
        <f>F34+I34+L34</f>
        <v>774751</v>
      </c>
      <c r="D34" s="2">
        <f>(B34-C34)/C34</f>
        <v>-0.00010454971984547293</v>
      </c>
      <c r="E34" s="1">
        <f>(E16+E26)</f>
        <v>614165</v>
      </c>
      <c r="F34" s="1">
        <f>(F16+F26)</f>
        <v>614074</v>
      </c>
      <c r="G34" s="2">
        <f>(E34-F34)/F34</f>
        <v>0.00014819060894941</v>
      </c>
      <c r="H34" s="1">
        <f>(H16+H26)</f>
        <v>93127</v>
      </c>
      <c r="I34" s="1">
        <f>(I16+I26)</f>
        <v>103093</v>
      </c>
      <c r="J34" s="2">
        <f>(H34-I34)/I34</f>
        <v>-0.09666999699300631</v>
      </c>
      <c r="K34" s="1">
        <f>K16+K26</f>
        <v>67378</v>
      </c>
      <c r="L34" s="1">
        <f>L16+L26</f>
        <v>57584</v>
      </c>
      <c r="M34" s="2">
        <f>(K34-L34)/L34</f>
        <v>0.17008196721311475</v>
      </c>
    </row>
    <row r="35" spans="1:13" ht="15.75">
      <c r="A35" s="1" t="s">
        <v>8</v>
      </c>
      <c r="B35" s="2">
        <f>(B34/B33)</f>
        <v>0.5828714773922583</v>
      </c>
      <c r="C35" s="2">
        <f>(C34/C33)</f>
        <v>0.5509685228302287</v>
      </c>
      <c r="D35" s="2">
        <f>(B35-C35)</f>
        <v>0.03190295456202963</v>
      </c>
      <c r="E35" s="2">
        <f>(E34/E33)</f>
        <v>0.6391739595139003</v>
      </c>
      <c r="F35" s="2">
        <f>(F34/F33)</f>
        <v>0.6316139185172233</v>
      </c>
      <c r="G35" s="2">
        <f>(E35-F35)</f>
        <v>0.007560040996677064</v>
      </c>
      <c r="H35" s="2">
        <f>(H34/H33)</f>
        <v>0.46546975823582626</v>
      </c>
      <c r="I35" s="2">
        <f>(I34/I33)</f>
        <v>0.37055821142302575</v>
      </c>
      <c r="J35" s="2">
        <f>(H35-I35)</f>
        <v>0.0949115468128005</v>
      </c>
      <c r="K35" s="2">
        <f>(K34/K33)</f>
        <v>0.40078756082182326</v>
      </c>
      <c r="L35" s="2">
        <f>(L34/L33)</f>
        <v>0.36978718485506223</v>
      </c>
      <c r="M35" s="2">
        <f>(K35-L35)</f>
        <v>0.03100037596676103</v>
      </c>
    </row>
    <row r="36" spans="1:13" ht="15.75">
      <c r="A36" s="1" t="s">
        <v>9</v>
      </c>
      <c r="B36" s="5">
        <f>E36+H36+K36</f>
        <v>175787951.73000002</v>
      </c>
      <c r="C36" s="5">
        <f>F36+I36+L36</f>
        <v>176563167.15000004</v>
      </c>
      <c r="D36" s="2">
        <f>(B36-C36)/C36</f>
        <v>-0.004390584018814235</v>
      </c>
      <c r="E36" s="5">
        <f>(E18+E28)</f>
        <v>155126708.26000002</v>
      </c>
      <c r="F36" s="5">
        <f>(F18+F28)</f>
        <v>156392873.48000002</v>
      </c>
      <c r="G36" s="2">
        <f>(E36-F36)/F36</f>
        <v>-0.008096054454565155</v>
      </c>
      <c r="H36" s="5">
        <f>(H18+H28)</f>
        <v>8569033.08</v>
      </c>
      <c r="I36" s="5">
        <f>(I18+I28)</f>
        <v>10506971.99</v>
      </c>
      <c r="J36" s="2">
        <f>(H36-I36)/I36</f>
        <v>-0.18444314040662063</v>
      </c>
      <c r="K36" s="12">
        <f>K18+K28</f>
        <v>12092210.389999999</v>
      </c>
      <c r="L36" s="12">
        <f>L18+L28</f>
        <v>9663321.68</v>
      </c>
      <c r="M36" s="2">
        <f>(K36-L36)/L36</f>
        <v>0.25135132518945585</v>
      </c>
    </row>
    <row r="37" spans="1:13" ht="15.75">
      <c r="A37" s="1" t="s">
        <v>10</v>
      </c>
      <c r="B37" s="4">
        <f>(B36/B34)</f>
        <v>226.91978743206786</v>
      </c>
      <c r="C37" s="4">
        <f>(C36/C34)</f>
        <v>227.896662476073</v>
      </c>
      <c r="D37" s="2">
        <f>(B37-C37)/C37</f>
        <v>-0.004286482449508023</v>
      </c>
      <c r="E37" s="4">
        <f>(E36/E34)</f>
        <v>252.58148585477846</v>
      </c>
      <c r="F37" s="4">
        <f>(F36/F34)</f>
        <v>254.68082589394766</v>
      </c>
      <c r="G37" s="2">
        <f>(E37-F37)/F37</f>
        <v>-0.008243023524838827</v>
      </c>
      <c r="H37" s="4">
        <f>(H36/H34)</f>
        <v>92.0144864539822</v>
      </c>
      <c r="I37" s="4">
        <f>(I36/I34)</f>
        <v>101.91741427643002</v>
      </c>
      <c r="J37" s="2">
        <f>(H37-I37)/I37</f>
        <v>-0.09716619964070289</v>
      </c>
      <c r="K37" s="4">
        <f>(K36/K34)</f>
        <v>179.46822983763244</v>
      </c>
      <c r="L37" s="4">
        <f>(L36/L34)</f>
        <v>167.8126160044457</v>
      </c>
      <c r="M37" s="2">
        <f>(K37-L37)/L37</f>
        <v>0.06945612380464869</v>
      </c>
    </row>
    <row r="38" spans="1:13" ht="12" customHeight="1">
      <c r="A38" s="21" t="s">
        <v>14</v>
      </c>
      <c r="B38" s="1"/>
      <c r="C38" s="1"/>
      <c r="D38" s="1"/>
      <c r="E38" s="1"/>
      <c r="F38" s="1"/>
      <c r="G38" s="1"/>
      <c r="H38" s="1"/>
      <c r="I38" s="1"/>
      <c r="J38" s="1"/>
      <c r="K38" s="1"/>
      <c r="L38" s="1"/>
      <c r="M38" s="1"/>
    </row>
    <row r="39" ht="15.75">
      <c r="A39" s="1" t="s">
        <v>12</v>
      </c>
    </row>
  </sheetData>
  <sheetProtection/>
  <printOptions horizontalCentered="1"/>
  <pageMargins left="0.75" right="0.75" top="0.75" bottom="0.75" header="0.5" footer="0.5"/>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selection activeCell="H25" sqref="H25"/>
    </sheetView>
  </sheetViews>
  <sheetFormatPr defaultColWidth="9.00390625" defaultRowHeight="15.75"/>
  <cols>
    <col min="1" max="1" width="17.625" style="0" customWidth="1"/>
    <col min="2" max="3" width="9.625" style="0" customWidth="1"/>
    <col min="4" max="4" width="8.125" style="0" customWidth="1"/>
    <col min="5" max="5" width="12.625" style="0" customWidth="1"/>
    <col min="6" max="6" width="12.25390625" style="0" customWidth="1"/>
    <col min="7" max="7" width="6.50390625" style="0" customWidth="1"/>
    <col min="8" max="8" width="12.125" style="0" customWidth="1"/>
    <col min="9" max="9" width="11.25390625" style="0" customWidth="1"/>
    <col min="10" max="10" width="8.125" style="0" customWidth="1"/>
    <col min="11" max="11" width="11.75390625" style="0" customWidth="1"/>
    <col min="12" max="12" width="10.37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19</v>
      </c>
      <c r="B2" s="9"/>
      <c r="C2" s="9"/>
      <c r="D2" s="9"/>
      <c r="E2" s="9"/>
      <c r="F2" s="9"/>
      <c r="G2" s="9"/>
      <c r="H2" s="9"/>
      <c r="I2" s="9"/>
      <c r="J2" s="9"/>
      <c r="K2" s="10"/>
      <c r="L2" s="10"/>
    </row>
    <row r="3" spans="1:12" ht="12.75" customHeight="1">
      <c r="A3" s="19"/>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41</v>
      </c>
      <c r="B5" s="15">
        <v>2011</v>
      </c>
      <c r="C5" s="15">
        <v>2010</v>
      </c>
      <c r="D5" s="7" t="s">
        <v>5</v>
      </c>
      <c r="E5" s="15">
        <v>2011</v>
      </c>
      <c r="F5" s="15">
        <v>2010</v>
      </c>
      <c r="G5" s="7" t="s">
        <v>5</v>
      </c>
      <c r="H5" s="15">
        <v>2011</v>
      </c>
      <c r="I5" s="15">
        <v>2010</v>
      </c>
      <c r="J5" s="7" t="s">
        <v>5</v>
      </c>
      <c r="K5" s="15">
        <v>2011</v>
      </c>
      <c r="L5" s="15">
        <v>2010</v>
      </c>
      <c r="M5" s="7" t="s">
        <v>5</v>
      </c>
    </row>
    <row r="6" spans="1:13" ht="12.75" customHeight="1">
      <c r="A6" s="1" t="s">
        <v>6</v>
      </c>
      <c r="B6" s="1">
        <f>E6+H6+K6</f>
        <v>342255</v>
      </c>
      <c r="C6" s="1">
        <f>F6+I6+L6</f>
        <v>364689</v>
      </c>
      <c r="D6" s="2">
        <f>(B6-C6)/C6</f>
        <v>-0.06151542821417701</v>
      </c>
      <c r="E6" s="1">
        <v>247571</v>
      </c>
      <c r="F6" s="1">
        <v>250022</v>
      </c>
      <c r="G6" s="2">
        <f>(E6-F6)/F6</f>
        <v>-0.009803137323915495</v>
      </c>
      <c r="H6" s="1">
        <v>51214</v>
      </c>
      <c r="I6" s="1">
        <v>74297</v>
      </c>
      <c r="J6" s="2">
        <f>(H6-I6)/I6</f>
        <v>-0.3106854920117905</v>
      </c>
      <c r="K6" s="1">
        <v>43470</v>
      </c>
      <c r="L6" s="1">
        <v>40370</v>
      </c>
      <c r="M6" s="2">
        <f>(K6-L6)/L6</f>
        <v>0.07678969531830568</v>
      </c>
    </row>
    <row r="7" spans="1:13" ht="12.75" customHeight="1">
      <c r="A7" s="1" t="s">
        <v>7</v>
      </c>
      <c r="B7" s="1">
        <f>E7+H7+K7</f>
        <v>181435</v>
      </c>
      <c r="C7" s="1">
        <f>F7+I7+L7</f>
        <v>182223</v>
      </c>
      <c r="D7" s="2">
        <f>(B7-C7)/C7</f>
        <v>-0.004324371786217985</v>
      </c>
      <c r="E7" s="1">
        <v>140446</v>
      </c>
      <c r="F7" s="1">
        <v>141183</v>
      </c>
      <c r="G7" s="2">
        <f>(E7-F7)/F7</f>
        <v>-0.005220175233562115</v>
      </c>
      <c r="H7" s="1">
        <v>20479</v>
      </c>
      <c r="I7" s="1">
        <v>23468</v>
      </c>
      <c r="J7" s="2">
        <f>(H7-I7)/I7</f>
        <v>-0.1273649224475882</v>
      </c>
      <c r="K7" s="1">
        <v>20510</v>
      </c>
      <c r="L7" s="1">
        <v>17572</v>
      </c>
      <c r="M7" s="2">
        <f>(K7-L7)/L7</f>
        <v>0.16719781470521283</v>
      </c>
    </row>
    <row r="8" spans="1:13" ht="12.75" customHeight="1">
      <c r="A8" s="1" t="s">
        <v>8</v>
      </c>
      <c r="B8" s="2">
        <f>(B7/B6)</f>
        <v>0.5301164336532702</v>
      </c>
      <c r="C8" s="2">
        <f>(C7/C6)</f>
        <v>0.4996668394165988</v>
      </c>
      <c r="D8" s="2">
        <f>(B8-C8)</f>
        <v>0.03044959423667143</v>
      </c>
      <c r="E8" s="2">
        <f>(E7/E6)</f>
        <v>0.5672958464440504</v>
      </c>
      <c r="F8" s="2">
        <f>(F7/F6)</f>
        <v>0.5646823079568998</v>
      </c>
      <c r="G8" s="2">
        <f>(E8-F8)</f>
        <v>0.002613538487150624</v>
      </c>
      <c r="H8" s="2">
        <f>(H7/H6)</f>
        <v>0.3998711289881673</v>
      </c>
      <c r="I8" s="2">
        <f>(I7/I6)</f>
        <v>0.3158673970685223</v>
      </c>
      <c r="J8" s="2">
        <f>(H8-I8)</f>
        <v>0.084003731919645</v>
      </c>
      <c r="K8" s="2">
        <f>(K7/K6)</f>
        <v>0.4718196457326892</v>
      </c>
      <c r="L8" s="2">
        <f>(L7/L6)</f>
        <v>0.4352737181075056</v>
      </c>
      <c r="M8" s="2">
        <f>(K8-L8)</f>
        <v>0.036545927625183605</v>
      </c>
    </row>
    <row r="9" spans="1:13" ht="12.75" customHeight="1">
      <c r="A9" s="1" t="s">
        <v>9</v>
      </c>
      <c r="B9" s="5">
        <f>E9+H9+K9</f>
        <v>34644222.87</v>
      </c>
      <c r="C9" s="5">
        <f>F9+I9+L9</f>
        <v>32774181.29</v>
      </c>
      <c r="D9" s="2">
        <f>(B9-C9)/C9</f>
        <v>0.057058376636568556</v>
      </c>
      <c r="E9" s="5">
        <v>29527879.88</v>
      </c>
      <c r="F9" s="5">
        <v>27834141.77</v>
      </c>
      <c r="G9" s="2">
        <f>(E9-F9)/F9</f>
        <v>0.06085109876912147</v>
      </c>
      <c r="H9" s="12">
        <v>1737107.78</v>
      </c>
      <c r="I9" s="12">
        <v>1947479.87</v>
      </c>
      <c r="J9" s="2">
        <f>(H9-I9)/I9</f>
        <v>-0.10802272888191654</v>
      </c>
      <c r="K9" s="5">
        <v>3379235.21</v>
      </c>
      <c r="L9" s="5">
        <v>2992559.65</v>
      </c>
      <c r="M9" s="2">
        <f>(K9-L9)/L9</f>
        <v>0.1292123149491774</v>
      </c>
    </row>
    <row r="10" spans="1:13" ht="12.75" customHeight="1">
      <c r="A10" s="1" t="s">
        <v>10</v>
      </c>
      <c r="B10" s="4">
        <f>(B9/B7)</f>
        <v>190.9456437291592</v>
      </c>
      <c r="C10" s="4">
        <f>(C9/C7)</f>
        <v>179.85754427267688</v>
      </c>
      <c r="D10" s="2">
        <f>(B10-C10)/C10</f>
        <v>0.06164934310273899</v>
      </c>
      <c r="E10" s="4">
        <f>(E9/E7)</f>
        <v>210.24365151018895</v>
      </c>
      <c r="F10" s="4">
        <f>(F9/F7)</f>
        <v>197.14938604506207</v>
      </c>
      <c r="G10" s="2">
        <f>(E10-F10)/F10</f>
        <v>0.06641798753628352</v>
      </c>
      <c r="H10" s="4">
        <f>(H9/H7)</f>
        <v>84.82385761023488</v>
      </c>
      <c r="I10" s="4">
        <f>(I9/I7)</f>
        <v>82.98448397818306</v>
      </c>
      <c r="J10" s="2">
        <f>(H10-I10)/I10</f>
        <v>0.022165271673381684</v>
      </c>
      <c r="K10" s="4">
        <f>(K9/K7)</f>
        <v>164.7603710385178</v>
      </c>
      <c r="L10" s="4">
        <f>(L9/L7)</f>
        <v>170.30273446391988</v>
      </c>
      <c r="M10" s="2">
        <f>(K10-L10)/L10</f>
        <v>-0.032544183408730123</v>
      </c>
    </row>
    <row r="11" spans="1:11" ht="12.75" customHeight="1">
      <c r="A11" s="1"/>
      <c r="B11" s="1"/>
      <c r="C11" s="1"/>
      <c r="D11" s="1"/>
      <c r="E11" s="1"/>
      <c r="F11" s="1"/>
      <c r="G11" s="1"/>
      <c r="H11" s="1"/>
      <c r="I11" s="1"/>
      <c r="J11" s="1"/>
      <c r="K11" s="1"/>
    </row>
    <row r="12" spans="1:12" ht="12.75" customHeight="1">
      <c r="A12" s="6" t="s">
        <v>40</v>
      </c>
      <c r="B12" s="7" t="s">
        <v>1</v>
      </c>
      <c r="C12" s="3"/>
      <c r="D12" s="3"/>
      <c r="E12" s="7" t="s">
        <v>2</v>
      </c>
      <c r="F12" s="7"/>
      <c r="G12" s="7"/>
      <c r="H12" s="7" t="s">
        <v>3</v>
      </c>
      <c r="I12" s="7"/>
      <c r="J12" s="7"/>
      <c r="K12" s="7" t="s">
        <v>4</v>
      </c>
      <c r="L12" s="7"/>
    </row>
    <row r="13" spans="2:13" ht="12.75" customHeight="1">
      <c r="B13" s="15">
        <v>2011</v>
      </c>
      <c r="C13" s="15">
        <v>2010</v>
      </c>
      <c r="D13" s="7" t="s">
        <v>5</v>
      </c>
      <c r="E13" s="15">
        <v>2011</v>
      </c>
      <c r="F13" s="15">
        <v>2010</v>
      </c>
      <c r="G13" s="7" t="s">
        <v>5</v>
      </c>
      <c r="H13" s="15">
        <v>2011</v>
      </c>
      <c r="I13" s="15">
        <v>2010</v>
      </c>
      <c r="J13" s="7" t="s">
        <v>5</v>
      </c>
      <c r="K13" s="15">
        <v>2011</v>
      </c>
      <c r="L13" s="15">
        <v>2010</v>
      </c>
      <c r="M13" s="7" t="s">
        <v>5</v>
      </c>
    </row>
    <row r="14" spans="1:13" ht="12.75" customHeight="1">
      <c r="A14" s="1" t="s">
        <v>6</v>
      </c>
      <c r="B14" s="1">
        <f>E14+H14+K14</f>
        <v>1671313</v>
      </c>
      <c r="C14" s="1">
        <f>F14+I14+L14</f>
        <v>1770851</v>
      </c>
      <c r="D14" s="2">
        <f>(B14-C14)/C14</f>
        <v>-0.05620913334888141</v>
      </c>
      <c r="E14" s="1">
        <f>SUM('0304b01'!E33,'0506b01'!E6)</f>
        <v>1208444</v>
      </c>
      <c r="F14" s="1">
        <f>SUM('0304b01'!F33,'0506b01'!F6)</f>
        <v>1222252</v>
      </c>
      <c r="G14" s="2">
        <f>(E14-F14)/F14</f>
        <v>-0.011297179305086022</v>
      </c>
      <c r="H14" s="1">
        <f>SUM('0304b01'!H33,'0506b01'!H6)</f>
        <v>251285</v>
      </c>
      <c r="I14" s="1">
        <f>SUM('0304b01'!I33,'0506b01'!I6)</f>
        <v>352507</v>
      </c>
      <c r="J14" s="2">
        <f>(H14-I14)/I14</f>
        <v>-0.2871489076812659</v>
      </c>
      <c r="K14" s="1">
        <f>SUM('0304b01'!K33,'0506b01'!K6)</f>
        <v>211584</v>
      </c>
      <c r="L14" s="1">
        <f>SUM('0304b01'!L33,'0506b01'!L6)</f>
        <v>196092</v>
      </c>
      <c r="M14" s="2">
        <f>(K14-L14)/L14</f>
        <v>0.07900373294168044</v>
      </c>
    </row>
    <row r="15" spans="1:13" ht="12.75" customHeight="1">
      <c r="A15" s="1" t="s">
        <v>7</v>
      </c>
      <c r="B15" s="1">
        <f>E15+H15+K15</f>
        <v>956105</v>
      </c>
      <c r="C15" s="1">
        <f>F15+I15+L15</f>
        <v>956974</v>
      </c>
      <c r="D15" s="2">
        <f>(B15-C15)/C15</f>
        <v>-0.0009080706476873979</v>
      </c>
      <c r="E15" s="1">
        <f>SUM('0304b01'!E34,'0506b01'!E7)</f>
        <v>754611</v>
      </c>
      <c r="F15" s="1">
        <f>SUM('0304b01'!F34,'0506b01'!F7)</f>
        <v>755257</v>
      </c>
      <c r="G15" s="2">
        <f>(E15-F15)/F15</f>
        <v>-0.0008553379842887918</v>
      </c>
      <c r="H15" s="1">
        <f>SUM('0304b01'!H34,'0506b01'!H7)</f>
        <v>113606</v>
      </c>
      <c r="I15" s="1">
        <f>SUM('0304b01'!I34,'0506b01'!I7)</f>
        <v>126561</v>
      </c>
      <c r="J15" s="2">
        <f>(H15-I15)/I15</f>
        <v>-0.1023617070029472</v>
      </c>
      <c r="K15" s="1">
        <f>SUM('0304b01'!K34,'0506b01'!K7)</f>
        <v>87888</v>
      </c>
      <c r="L15" s="1">
        <f>SUM('0304b01'!L34,'0506b01'!L7)</f>
        <v>75156</v>
      </c>
      <c r="M15" s="2">
        <f>(K15-L15)/L15</f>
        <v>0.16940763212517962</v>
      </c>
    </row>
    <row r="16" spans="1:13" ht="12.75" customHeight="1">
      <c r="A16" s="1" t="s">
        <v>8</v>
      </c>
      <c r="B16" s="2">
        <f>(B15/B14)</f>
        <v>0.5720681883046443</v>
      </c>
      <c r="C16" s="2">
        <f>(C15/C14)</f>
        <v>0.5404034557396415</v>
      </c>
      <c r="D16" s="2">
        <f>(B16-C16)</f>
        <v>0.031664732565002796</v>
      </c>
      <c r="E16" s="2">
        <f>(E15/E14)</f>
        <v>0.6244484643061656</v>
      </c>
      <c r="F16" s="2">
        <f>(F15/F14)</f>
        <v>0.6179224906156832</v>
      </c>
      <c r="G16" s="2">
        <f>(E16-F16)</f>
        <v>0.006525973690482467</v>
      </c>
      <c r="H16" s="2">
        <f>(H15/H14)</f>
        <v>0.4521002049465746</v>
      </c>
      <c r="I16" s="2">
        <f>(I15/I14)</f>
        <v>0.3590311681753838</v>
      </c>
      <c r="J16" s="2">
        <f>(H16-I16)</f>
        <v>0.09306903677119083</v>
      </c>
      <c r="K16" s="2">
        <f>(K15/K14)</f>
        <v>0.41538112522686027</v>
      </c>
      <c r="L16" s="2">
        <f>(L15/L14)</f>
        <v>0.3832690777798176</v>
      </c>
      <c r="M16" s="2">
        <f>(K16-L16)</f>
        <v>0.03211204744704266</v>
      </c>
    </row>
    <row r="17" spans="1:13" ht="12.75" customHeight="1">
      <c r="A17" s="1" t="s">
        <v>9</v>
      </c>
      <c r="B17" s="5">
        <f>E17+H17+K17</f>
        <v>210432174.6</v>
      </c>
      <c r="C17" s="5">
        <f>F17+I17+L17</f>
        <v>209337348.44000003</v>
      </c>
      <c r="D17" s="2">
        <f>(B17-C17)/C17</f>
        <v>0.00522996096090213</v>
      </c>
      <c r="E17" s="12">
        <f>SUM('0304b01'!E36,'0506b01'!E9)</f>
        <v>184654588.14000002</v>
      </c>
      <c r="F17" s="12">
        <f>SUM('0304b01'!F36,'0506b01'!F9)</f>
        <v>184227015.25000003</v>
      </c>
      <c r="G17" s="2">
        <f>(E17-F17)/F17</f>
        <v>0.0023209022271774857</v>
      </c>
      <c r="H17" s="12">
        <f>SUM('0304b01'!H36,'0506b01'!H9)</f>
        <v>10306140.86</v>
      </c>
      <c r="I17" s="12">
        <f>SUM('0304b01'!I36,'0506b01'!I9)</f>
        <v>12454451.86</v>
      </c>
      <c r="J17" s="2">
        <f>(H17-I17)/I17</f>
        <v>-0.1724934203567591</v>
      </c>
      <c r="K17" s="12">
        <f>SUM('0304b01'!K36,'0506b01'!K9)</f>
        <v>15471445.599999998</v>
      </c>
      <c r="L17" s="12">
        <f>SUM('0304b01'!L36,'0506b01'!L9)</f>
        <v>12655881.33</v>
      </c>
      <c r="M17" s="2">
        <f>(K17-L17)/L17</f>
        <v>0.22247081784228437</v>
      </c>
    </row>
    <row r="18" spans="1:13" ht="12.75" customHeight="1">
      <c r="A18" s="1" t="s">
        <v>10</v>
      </c>
      <c r="B18" s="4">
        <f>(B17/B15)</f>
        <v>220.09316403533083</v>
      </c>
      <c r="C18" s="4">
        <f>(C17/C15)</f>
        <v>218.74925383552744</v>
      </c>
      <c r="D18" s="2">
        <f>(B18-C18)/C18</f>
        <v>0.006143610440901638</v>
      </c>
      <c r="E18" s="4">
        <f>(E17/E15)</f>
        <v>244.7016915205318</v>
      </c>
      <c r="F18" s="4">
        <f>(F17/F15)</f>
        <v>243.92625986915715</v>
      </c>
      <c r="G18" s="2">
        <f>(E18-F18)/F18</f>
        <v>0.003178959296102806</v>
      </c>
      <c r="H18" s="4">
        <f>(H17/H15)</f>
        <v>90.71827949228033</v>
      </c>
      <c r="I18" s="4">
        <f>(I17/I15)</f>
        <v>98.40671186226405</v>
      </c>
      <c r="J18" s="2">
        <f>(H18-I18)/I18</f>
        <v>-0.07812914611703425</v>
      </c>
      <c r="K18" s="4">
        <f>(K17/K15)</f>
        <v>176.03592754414706</v>
      </c>
      <c r="L18" s="4">
        <f>(L17/L15)</f>
        <v>168.39482316781096</v>
      </c>
      <c r="M18" s="2">
        <f>(K18-L18)/L18</f>
        <v>0.04537612399593479</v>
      </c>
    </row>
    <row r="19" spans="1:11" ht="15.75">
      <c r="A19" s="21" t="s">
        <v>54</v>
      </c>
      <c r="B19" s="1"/>
      <c r="C19" s="1"/>
      <c r="D19" s="1"/>
      <c r="E19" s="1"/>
      <c r="F19" s="1"/>
      <c r="G19" s="1"/>
      <c r="H19" s="1"/>
      <c r="I19" s="1"/>
      <c r="J19" s="1"/>
      <c r="K19" s="1"/>
    </row>
    <row r="20" spans="1:12" ht="16.5">
      <c r="A20" s="22" t="s">
        <v>13</v>
      </c>
      <c r="B20" s="9"/>
      <c r="C20" s="9"/>
      <c r="D20" s="9"/>
      <c r="E20" s="9"/>
      <c r="F20" s="9"/>
      <c r="G20" s="9"/>
      <c r="H20" s="9"/>
      <c r="I20" s="9"/>
      <c r="J20" s="9"/>
      <c r="K20" s="10"/>
      <c r="L20" s="23"/>
    </row>
    <row r="21" spans="1:12" ht="16.5">
      <c r="A21" s="11" t="s">
        <v>38</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39</v>
      </c>
      <c r="B23" s="15">
        <v>2011</v>
      </c>
      <c r="C23" s="15">
        <v>2010</v>
      </c>
      <c r="D23" s="7" t="s">
        <v>5</v>
      </c>
      <c r="E23" s="15">
        <v>2011</v>
      </c>
      <c r="F23" s="15">
        <v>2010</v>
      </c>
      <c r="G23" s="7" t="s">
        <v>5</v>
      </c>
      <c r="H23" s="15">
        <v>2011</v>
      </c>
      <c r="I23" s="15">
        <v>2010</v>
      </c>
      <c r="J23" s="7" t="s">
        <v>5</v>
      </c>
      <c r="K23" s="15">
        <v>2011</v>
      </c>
      <c r="L23" s="15">
        <v>2010</v>
      </c>
      <c r="M23" s="7" t="s">
        <v>5</v>
      </c>
    </row>
    <row r="24" spans="1:13" ht="15.75">
      <c r="A24" s="1" t="s">
        <v>6</v>
      </c>
      <c r="B24" s="1">
        <f>E24+H24+K24</f>
        <v>327461</v>
      </c>
      <c r="C24" s="1">
        <f>F24+I24+L24</f>
        <v>354707</v>
      </c>
      <c r="D24" s="2">
        <f>(B24-C24)/C24</f>
        <v>-0.07681269329333788</v>
      </c>
      <c r="E24" s="1">
        <v>239688</v>
      </c>
      <c r="F24" s="1">
        <v>243511</v>
      </c>
      <c r="G24" s="2">
        <f>(E24-F24)/F24</f>
        <v>-0.015699496121325113</v>
      </c>
      <c r="H24" s="1">
        <v>45197</v>
      </c>
      <c r="I24" s="1">
        <v>71586</v>
      </c>
      <c r="J24" s="2">
        <f>(H24-I24)/I24</f>
        <v>-0.3686335316961417</v>
      </c>
      <c r="K24" s="1">
        <v>42576</v>
      </c>
      <c r="L24" s="1">
        <v>39610</v>
      </c>
      <c r="M24" s="2">
        <f>(K24-L24)/L24</f>
        <v>0.07488008078767988</v>
      </c>
    </row>
    <row r="25" spans="1:13" ht="15.75">
      <c r="A25" s="1" t="s">
        <v>7</v>
      </c>
      <c r="B25" s="1">
        <f>E25+H25+K25</f>
        <v>194735</v>
      </c>
      <c r="C25" s="1">
        <f>F25+I25+L25</f>
        <v>203908</v>
      </c>
      <c r="D25" s="2">
        <f>(B25-C25)/C25</f>
        <v>-0.044985974066735976</v>
      </c>
      <c r="E25" s="1">
        <v>151301</v>
      </c>
      <c r="F25" s="1">
        <v>160201</v>
      </c>
      <c r="G25" s="2">
        <f>(E25-F25)/F25</f>
        <v>-0.05555520876898396</v>
      </c>
      <c r="H25" s="1">
        <v>23496</v>
      </c>
      <c r="I25" s="1">
        <v>26304</v>
      </c>
      <c r="J25" s="2">
        <f>(H25-I25)/I25</f>
        <v>-0.10675182481751824</v>
      </c>
      <c r="K25" s="1">
        <v>19938</v>
      </c>
      <c r="L25" s="1">
        <v>17403</v>
      </c>
      <c r="M25" s="2">
        <f>(K25-L25)/L25</f>
        <v>0.1456645405964489</v>
      </c>
    </row>
    <row r="26" spans="1:13" ht="15.75">
      <c r="A26" s="1" t="s">
        <v>8</v>
      </c>
      <c r="B26" s="2">
        <f>(B25/B24)</f>
        <v>0.5946815040569716</v>
      </c>
      <c r="C26" s="2">
        <f>(C25/C24)</f>
        <v>0.5748631969484673</v>
      </c>
      <c r="D26" s="2">
        <f>(B26-C26)</f>
        <v>0.019818307108504296</v>
      </c>
      <c r="E26" s="2">
        <f>(E25/E24)</f>
        <v>0.6312414472147124</v>
      </c>
      <c r="F26" s="2">
        <f>(F25/F24)</f>
        <v>0.6578799315020677</v>
      </c>
      <c r="G26" s="2">
        <f>(E26-F26)</f>
        <v>-0.02663848428735527</v>
      </c>
      <c r="H26" s="2">
        <f>(H25/H24)</f>
        <v>0.5198575126667699</v>
      </c>
      <c r="I26" s="2">
        <f>(I25/I24)</f>
        <v>0.367446148688291</v>
      </c>
      <c r="J26" s="2">
        <f>(H26-I26)</f>
        <v>0.15241136397847893</v>
      </c>
      <c r="K26" s="2">
        <f>(K25/K24)</f>
        <v>0.4682919954904171</v>
      </c>
      <c r="L26" s="2">
        <f>(L25/L24)</f>
        <v>0.4393587477909619</v>
      </c>
      <c r="M26" s="2">
        <f>(K26-L26)</f>
        <v>0.02893324769945521</v>
      </c>
    </row>
    <row r="27" spans="1:13" ht="15.75">
      <c r="A27" s="1" t="s">
        <v>9</v>
      </c>
      <c r="B27" s="5">
        <f>E27+H27+K27</f>
        <v>39063988.769999996</v>
      </c>
      <c r="C27" s="5">
        <f>F27+I27+L27</f>
        <v>39176131.29</v>
      </c>
      <c r="D27" s="2">
        <f>(B27-C27)/C27</f>
        <v>-0.0028625215483854705</v>
      </c>
      <c r="E27" s="5">
        <v>34300023.94</v>
      </c>
      <c r="F27" s="5">
        <v>34372513</v>
      </c>
      <c r="G27" s="2">
        <f>(E27-F27)/F27</f>
        <v>-0.0021089252333689533</v>
      </c>
      <c r="H27" s="5">
        <v>1977128.19</v>
      </c>
      <c r="I27" s="5">
        <v>2134272.57</v>
      </c>
      <c r="J27" s="2">
        <f>(H27-I27)/I27</f>
        <v>-0.07362901168710606</v>
      </c>
      <c r="K27" s="5">
        <v>2786836.64</v>
      </c>
      <c r="L27" s="5">
        <v>2669345.72</v>
      </c>
      <c r="M27" s="2">
        <f>(K27-L27)/L27</f>
        <v>0.04401487567522723</v>
      </c>
    </row>
    <row r="28" spans="1:13" ht="15.75">
      <c r="A28" s="1" t="s">
        <v>10</v>
      </c>
      <c r="B28" s="4">
        <f>(B27/B25)</f>
        <v>200.60075882609698</v>
      </c>
      <c r="C28" s="4">
        <f>(C27/C25)</f>
        <v>192.12650455107206</v>
      </c>
      <c r="D28" s="2">
        <f>(B28-C28)/C28</f>
        <v>0.04410767944186612</v>
      </c>
      <c r="E28" s="4">
        <f>(E27/E25)</f>
        <v>226.70057659896497</v>
      </c>
      <c r="F28" s="4">
        <f>(F27/F25)</f>
        <v>214.55866692467586</v>
      </c>
      <c r="G28" s="2">
        <f>(E28-F28)/F28</f>
        <v>0.0565901617880191</v>
      </c>
      <c r="H28" s="4">
        <f>(H27/H25)</f>
        <v>84.14743743615935</v>
      </c>
      <c r="I28" s="4">
        <f>(I27/I25)</f>
        <v>81.13870780109488</v>
      </c>
      <c r="J28" s="2">
        <f>(H28-I28)/I28</f>
        <v>0.03708131071596718</v>
      </c>
      <c r="K28" s="4">
        <f>(K27/K25)</f>
        <v>139.77513491824658</v>
      </c>
      <c r="L28" s="4">
        <f>(L27/L25)</f>
        <v>153.38422800666552</v>
      </c>
      <c r="M28" s="2">
        <f>(K28-L28)/L28</f>
        <v>-0.08872550499669069</v>
      </c>
    </row>
    <row r="29" spans="1:11" ht="15.75">
      <c r="A29" s="1"/>
      <c r="B29" s="1"/>
      <c r="C29" s="1"/>
      <c r="D29" s="1"/>
      <c r="E29" s="1"/>
      <c r="F29" s="1"/>
      <c r="G29" s="1"/>
      <c r="H29" s="1"/>
      <c r="I29" s="1"/>
      <c r="J29" s="1"/>
      <c r="K29" s="1"/>
    </row>
    <row r="30" spans="1:12" ht="16.5">
      <c r="A30" s="6" t="s">
        <v>37</v>
      </c>
      <c r="B30" s="7" t="s">
        <v>1</v>
      </c>
      <c r="C30" s="3"/>
      <c r="D30" s="3"/>
      <c r="E30" s="7" t="s">
        <v>2</v>
      </c>
      <c r="F30" s="7"/>
      <c r="G30" s="7"/>
      <c r="H30" s="7" t="s">
        <v>3</v>
      </c>
      <c r="I30" s="7"/>
      <c r="J30" s="7"/>
      <c r="K30" s="7" t="s">
        <v>4</v>
      </c>
      <c r="L30" s="7"/>
    </row>
    <row r="31" spans="2:13" ht="16.5">
      <c r="B31" s="15">
        <v>2011</v>
      </c>
      <c r="C31" s="15">
        <v>2010</v>
      </c>
      <c r="D31" s="7" t="s">
        <v>5</v>
      </c>
      <c r="E31" s="15">
        <v>2011</v>
      </c>
      <c r="F31" s="15">
        <v>2010</v>
      </c>
      <c r="G31" s="7" t="s">
        <v>5</v>
      </c>
      <c r="H31" s="15">
        <v>2011</v>
      </c>
      <c r="I31" s="15">
        <v>2010</v>
      </c>
      <c r="J31" s="7" t="s">
        <v>5</v>
      </c>
      <c r="K31" s="15">
        <v>2011</v>
      </c>
      <c r="L31" s="15">
        <v>2010</v>
      </c>
      <c r="M31" s="7" t="s">
        <v>5</v>
      </c>
    </row>
    <row r="32" spans="1:13" ht="15.75">
      <c r="A32" s="1" t="s">
        <v>6</v>
      </c>
      <c r="B32" s="1">
        <f>E32+H32+K32</f>
        <v>1998774</v>
      </c>
      <c r="C32" s="1">
        <f>F32+I32+L32</f>
        <v>2125558</v>
      </c>
      <c r="D32" s="2">
        <f>(B32-C32)/C32</f>
        <v>-0.05964739611904262</v>
      </c>
      <c r="E32" s="1">
        <f>E14+E24</f>
        <v>1448132</v>
      </c>
      <c r="F32" s="1">
        <f>F14+F24</f>
        <v>1465763</v>
      </c>
      <c r="G32" s="2">
        <f>(E32-F32)/F32</f>
        <v>-0.012028547589207805</v>
      </c>
      <c r="H32" s="1">
        <f>H14+H24</f>
        <v>296482</v>
      </c>
      <c r="I32" s="1">
        <f>I14+I24</f>
        <v>424093</v>
      </c>
      <c r="J32" s="2">
        <f>(H32-I32)/I32</f>
        <v>-0.30090333959768256</v>
      </c>
      <c r="K32" s="1">
        <f>K14+K24</f>
        <v>254160</v>
      </c>
      <c r="L32" s="1">
        <f>L14+L24</f>
        <v>235702</v>
      </c>
      <c r="M32" s="2">
        <f>(K32-L32)/L32</f>
        <v>0.07831074831779111</v>
      </c>
    </row>
    <row r="33" spans="1:13" ht="15.75">
      <c r="A33" s="1" t="s">
        <v>7</v>
      </c>
      <c r="B33" s="1">
        <f>E33+H33+K33</f>
        <v>1150840</v>
      </c>
      <c r="C33" s="1">
        <f>F33+I33+L33</f>
        <v>1160882</v>
      </c>
      <c r="D33" s="2">
        <f>(B33-C33)/C33</f>
        <v>-0.008650319326167517</v>
      </c>
      <c r="E33" s="1">
        <f>E15+E25</f>
        <v>905912</v>
      </c>
      <c r="F33" s="1">
        <f>F15+F25</f>
        <v>915458</v>
      </c>
      <c r="G33" s="2">
        <f>(E33-F33)/F33</f>
        <v>-0.010427567403419928</v>
      </c>
      <c r="H33" s="1">
        <f>H15+H25</f>
        <v>137102</v>
      </c>
      <c r="I33" s="1">
        <f>I15+I25</f>
        <v>152865</v>
      </c>
      <c r="J33" s="2">
        <f>(H33-I33)/I33</f>
        <v>-0.1031171294933438</v>
      </c>
      <c r="K33" s="1">
        <f>K15+K25</f>
        <v>107826</v>
      </c>
      <c r="L33" s="1">
        <f>L15+L25</f>
        <v>92559</v>
      </c>
      <c r="M33" s="2">
        <f>(K33-L33)/L33</f>
        <v>0.16494344148056916</v>
      </c>
    </row>
    <row r="34" spans="1:13" ht="15.75">
      <c r="A34" s="1" t="s">
        <v>8</v>
      </c>
      <c r="B34" s="2">
        <f>(B33/B32)</f>
        <v>0.5757729488176252</v>
      </c>
      <c r="C34" s="2">
        <f>(C33/C32)</f>
        <v>0.5461539981501328</v>
      </c>
      <c r="D34" s="2">
        <f>(B34-C34)</f>
        <v>0.029618950667492427</v>
      </c>
      <c r="E34" s="2">
        <f>(E33/E32)</f>
        <v>0.6255728068988187</v>
      </c>
      <c r="F34" s="2">
        <f>(F33/F32)</f>
        <v>0.6245607236640576</v>
      </c>
      <c r="G34" s="2">
        <f>(E34-F34)</f>
        <v>0.0010120832347610964</v>
      </c>
      <c r="H34" s="2">
        <f>(H33/H32)</f>
        <v>0.46242942235953616</v>
      </c>
      <c r="I34" s="2">
        <f>(I33/I32)</f>
        <v>0.3604515990596402</v>
      </c>
      <c r="J34" s="2">
        <f>(H34-I34)</f>
        <v>0.10197782329989596</v>
      </c>
      <c r="K34" s="2">
        <f>(K33/K32)</f>
        <v>0.42424457034938623</v>
      </c>
      <c r="L34" s="2">
        <f>(L33/L32)</f>
        <v>0.39269501319462713</v>
      </c>
      <c r="M34" s="2">
        <f>(K34-L34)</f>
        <v>0.0315495571547591</v>
      </c>
    </row>
    <row r="35" spans="1:13" ht="15.75">
      <c r="A35" s="1" t="s">
        <v>9</v>
      </c>
      <c r="B35" s="5">
        <f>E35+H35+K35</f>
        <v>249496163.37000003</v>
      </c>
      <c r="C35" s="5">
        <f>F35+I35+L35</f>
        <v>248513479.73000005</v>
      </c>
      <c r="D35" s="2">
        <f>(B35-C35)/C35</f>
        <v>0.003954246832274982</v>
      </c>
      <c r="E35" s="12">
        <f>E17+E27</f>
        <v>218954612.08</v>
      </c>
      <c r="F35" s="12">
        <f>F17+F27</f>
        <v>218599528.25000003</v>
      </c>
      <c r="G35" s="2">
        <f>(E35-F35)/F35</f>
        <v>0.0016243577140472776</v>
      </c>
      <c r="H35" s="12">
        <f>H17+H27</f>
        <v>12283269.049999999</v>
      </c>
      <c r="I35" s="12">
        <f>I17+I27</f>
        <v>14588724.43</v>
      </c>
      <c r="J35" s="2">
        <f>(H35-I35)/I35</f>
        <v>-0.15802994916122362</v>
      </c>
      <c r="K35" s="12">
        <f>K17+K27</f>
        <v>18258282.24</v>
      </c>
      <c r="L35" s="12">
        <f>L17+L27</f>
        <v>15325227.05</v>
      </c>
      <c r="M35" s="2">
        <f>(K35-L35)/L35</f>
        <v>0.19138738893920645</v>
      </c>
    </row>
    <row r="36" spans="1:13" ht="15.75">
      <c r="A36" s="1" t="s">
        <v>10</v>
      </c>
      <c r="B36" s="4">
        <f>(B35/B33)</f>
        <v>216.79483105383898</v>
      </c>
      <c r="C36" s="4">
        <f>(C35/C33)</f>
        <v>214.07298909794454</v>
      </c>
      <c r="D36" s="2">
        <f>(B36-C36)/C36</f>
        <v>0.012714551085420274</v>
      </c>
      <c r="E36" s="4">
        <f>(E35/E33)</f>
        <v>241.6952331793817</v>
      </c>
      <c r="F36" s="4">
        <f>(F35/F33)</f>
        <v>238.78706423451433</v>
      </c>
      <c r="G36" s="2">
        <f>(E36-F36)/F36</f>
        <v>0.012178921643809081</v>
      </c>
      <c r="H36" s="4">
        <f>(H35/H33)</f>
        <v>89.59219449752737</v>
      </c>
      <c r="I36" s="4">
        <f>(I35/I33)</f>
        <v>95.43534772511693</v>
      </c>
      <c r="J36" s="2">
        <f>(H36-I36)/I36</f>
        <v>-0.06122629997031736</v>
      </c>
      <c r="K36" s="4">
        <f>(K35/K33)</f>
        <v>169.33097991208055</v>
      </c>
      <c r="L36" s="4">
        <f>(L35/L33)</f>
        <v>165.57252185092753</v>
      </c>
      <c r="M36" s="2">
        <f>(K36-L36)/L36</f>
        <v>0.0226997693768108</v>
      </c>
    </row>
    <row r="37" ht="12" customHeight="1">
      <c r="A37" s="13">
        <f ca="1">NOW()</f>
        <v>41003.67368703704</v>
      </c>
    </row>
    <row r="38" spans="1:13" ht="12" customHeight="1">
      <c r="A38" s="1" t="s">
        <v>12</v>
      </c>
      <c r="B38" s="1"/>
      <c r="C38" s="1"/>
      <c r="D38" s="1"/>
      <c r="E38" s="1"/>
      <c r="F38" s="1"/>
      <c r="G38" s="1"/>
      <c r="H38" s="1"/>
      <c r="I38" s="1"/>
      <c r="J38" s="1"/>
      <c r="K38" s="1"/>
      <c r="L38" s="1"/>
      <c r="M38" s="1"/>
    </row>
  </sheetData>
  <sheetProtection/>
  <printOptions horizontalCentered="1"/>
  <pageMargins left="0" right="0" top="0.75" bottom="0.75" header="0.5" footer="0.5"/>
  <pageSetup fitToHeight="1" fitToWidth="1" horizontalDpi="600" verticalDpi="600" orientation="landscape" scale="92" r:id="rId1"/>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selection activeCell="E27" sqref="E27"/>
    </sheetView>
  </sheetViews>
  <sheetFormatPr defaultColWidth="9.00390625" defaultRowHeight="15.75"/>
  <cols>
    <col min="1" max="1" width="17.50390625" style="0" customWidth="1"/>
    <col min="2" max="3" width="9.625" style="0" customWidth="1"/>
    <col min="4" max="4" width="4.875" style="0" customWidth="1"/>
    <col min="5" max="5" width="12.00390625" style="0" customWidth="1"/>
    <col min="6" max="6" width="11.50390625" style="0" customWidth="1"/>
    <col min="7" max="7" width="6.50390625" style="0" customWidth="1"/>
    <col min="8" max="8" width="11.00390625" style="0" customWidth="1"/>
    <col min="9" max="9" width="10.625" style="0" customWidth="1"/>
    <col min="10" max="10" width="6.25390625" style="0" customWidth="1"/>
    <col min="11" max="11" width="10.375" style="0" customWidth="1"/>
    <col min="12" max="12" width="10.00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20</v>
      </c>
      <c r="B2" s="9"/>
      <c r="C2" s="9"/>
      <c r="D2" s="9"/>
      <c r="E2" s="9"/>
      <c r="F2" s="9"/>
      <c r="G2" s="9"/>
      <c r="H2" s="9"/>
      <c r="I2" s="9"/>
      <c r="J2" s="9"/>
      <c r="K2" s="10"/>
      <c r="L2" s="10"/>
    </row>
    <row r="3" spans="1:12" ht="12.75" customHeight="1">
      <c r="A3" s="11"/>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33</v>
      </c>
      <c r="B5" s="15">
        <v>2011</v>
      </c>
      <c r="C5" s="15">
        <v>2010</v>
      </c>
      <c r="D5" s="7" t="s">
        <v>5</v>
      </c>
      <c r="E5" s="15">
        <v>2011</v>
      </c>
      <c r="F5" s="15">
        <v>2010</v>
      </c>
      <c r="G5" s="7" t="s">
        <v>5</v>
      </c>
      <c r="H5" s="15">
        <v>2011</v>
      </c>
      <c r="I5" s="15">
        <v>2010</v>
      </c>
      <c r="J5" s="7" t="s">
        <v>5</v>
      </c>
      <c r="K5" s="15">
        <v>2011</v>
      </c>
      <c r="L5" s="15">
        <v>2010</v>
      </c>
      <c r="M5" s="7" t="s">
        <v>5</v>
      </c>
    </row>
    <row r="6" spans="1:13" ht="12.75" customHeight="1">
      <c r="A6" s="1" t="s">
        <v>6</v>
      </c>
      <c r="B6" s="1">
        <f>E6+H6+K6</f>
        <v>336515</v>
      </c>
      <c r="C6" s="1">
        <f>F6+I6+L6</f>
        <v>360965</v>
      </c>
      <c r="D6" s="2">
        <f>(B6-C6)/C6</f>
        <v>-0.06773509897081434</v>
      </c>
      <c r="E6" s="1">
        <v>247370</v>
      </c>
      <c r="F6" s="1">
        <v>248666</v>
      </c>
      <c r="G6" s="2">
        <f>(E6-F6)/F6</f>
        <v>-0.005211810219330346</v>
      </c>
      <c r="H6" s="1">
        <v>46593</v>
      </c>
      <c r="I6" s="1">
        <v>70682</v>
      </c>
      <c r="J6" s="2">
        <f>(H6-I6)/I6</f>
        <v>-0.3408081265385812</v>
      </c>
      <c r="K6" s="1">
        <v>42552</v>
      </c>
      <c r="L6" s="1">
        <v>41617</v>
      </c>
      <c r="M6" s="2">
        <f>(K6-L6)/L6</f>
        <v>0.02246678040223947</v>
      </c>
    </row>
    <row r="7" spans="1:13" ht="12.75" customHeight="1">
      <c r="A7" s="1" t="s">
        <v>7</v>
      </c>
      <c r="B7" s="1">
        <f>E7+H7+K7</f>
        <v>219020</v>
      </c>
      <c r="C7" s="1">
        <f>F7+I7+L7</f>
        <v>224464</v>
      </c>
      <c r="D7" s="2">
        <f>(B7-C7)/C7</f>
        <v>-0.024253332382921093</v>
      </c>
      <c r="E7" s="1">
        <v>172817</v>
      </c>
      <c r="F7" s="1">
        <v>177973</v>
      </c>
      <c r="G7" s="2">
        <f>(E7-F7)/F7</f>
        <v>-0.028970686564816012</v>
      </c>
      <c r="H7" s="1">
        <v>25677</v>
      </c>
      <c r="I7" s="1">
        <v>29130</v>
      </c>
      <c r="J7" s="2">
        <f>(H7-I7)/I7</f>
        <v>-0.11853759011328527</v>
      </c>
      <c r="K7" s="1">
        <v>20526</v>
      </c>
      <c r="L7" s="1">
        <v>17361</v>
      </c>
      <c r="M7" s="2">
        <f>(K7-L7)/L7</f>
        <v>0.1823051667530672</v>
      </c>
    </row>
    <row r="8" spans="1:13" ht="12.75" customHeight="1">
      <c r="A8" s="1" t="s">
        <v>8</v>
      </c>
      <c r="B8" s="2">
        <f>(B7/B6)</f>
        <v>0.6508476590939483</v>
      </c>
      <c r="C8" s="2">
        <f>(C7/C6)</f>
        <v>0.6218442231241256</v>
      </c>
      <c r="D8" s="2">
        <f>(B8-C8)</f>
        <v>0.02900343596982269</v>
      </c>
      <c r="E8" s="2">
        <f>(E7/E6)</f>
        <v>0.6986174556332619</v>
      </c>
      <c r="F8" s="2">
        <f>(F7/F6)</f>
        <v>0.7157110340778393</v>
      </c>
      <c r="G8" s="2">
        <f>(E8-F8)</f>
        <v>-0.017093578444577373</v>
      </c>
      <c r="H8" s="2">
        <f>(H7/H6)</f>
        <v>0.5510913656557852</v>
      </c>
      <c r="I8" s="2">
        <f>(I7/I6)</f>
        <v>0.4121275572281486</v>
      </c>
      <c r="J8" s="2">
        <f>(H8-I8)</f>
        <v>0.13896380842763661</v>
      </c>
      <c r="K8" s="2">
        <f>(K7/K6)</f>
        <v>0.48237450648618163</v>
      </c>
      <c r="L8" s="2">
        <f>(L7/L6)</f>
        <v>0.4171612562174112</v>
      </c>
      <c r="M8" s="2">
        <f>(K8-L8)</f>
        <v>0.06521325026877045</v>
      </c>
    </row>
    <row r="9" spans="1:13" ht="12.75" customHeight="1">
      <c r="A9" s="1" t="s">
        <v>9</v>
      </c>
      <c r="B9" s="5">
        <f>E9+H9+K9</f>
        <v>46983692.8</v>
      </c>
      <c r="C9" s="5">
        <f>F9+I9+L9</f>
        <v>44334832.44</v>
      </c>
      <c r="D9" s="2">
        <f>(B9-C9)/C9</f>
        <v>0.05974670962351786</v>
      </c>
      <c r="E9" s="5">
        <v>42011646.19</v>
      </c>
      <c r="F9" s="5">
        <v>39362482.61</v>
      </c>
      <c r="G9" s="2">
        <f>(E9-F9)/F9</f>
        <v>0.06730174024457951</v>
      </c>
      <c r="H9" s="5">
        <v>2288074.17</v>
      </c>
      <c r="I9" s="5">
        <v>2145542.33</v>
      </c>
      <c r="J9" s="2">
        <f>(H9-I9)/I9</f>
        <v>0.06643161405256444</v>
      </c>
      <c r="K9" s="5">
        <v>2683972.44</v>
      </c>
      <c r="L9" s="5">
        <v>2826807.5</v>
      </c>
      <c r="M9" s="2">
        <f>(K9-L9)/L9</f>
        <v>-0.05052875372659796</v>
      </c>
    </row>
    <row r="10" spans="1:13" ht="12.75" customHeight="1">
      <c r="A10" s="1" t="s">
        <v>10</v>
      </c>
      <c r="B10" s="4">
        <f>(B9/B7)</f>
        <v>214.5178193772258</v>
      </c>
      <c r="C10" s="4">
        <f>(C9/C7)</f>
        <v>197.51422250338584</v>
      </c>
      <c r="D10" s="2">
        <f>(B10-C10)/C10</f>
        <v>0.08608796196207333</v>
      </c>
      <c r="E10" s="4">
        <f>(E9/E7)</f>
        <v>243.0990364952522</v>
      </c>
      <c r="F10" s="4">
        <f>(F9/F7)</f>
        <v>221.17109117675153</v>
      </c>
      <c r="G10" s="2">
        <f>(E10-F10)/F10</f>
        <v>0.09914471734001024</v>
      </c>
      <c r="H10" s="4">
        <f>(H9/H7)</f>
        <v>89.10987148031312</v>
      </c>
      <c r="I10" s="4">
        <f>(I9/I7)</f>
        <v>73.65404497082046</v>
      </c>
      <c r="J10" s="2">
        <f>(H10-I10)/I10</f>
        <v>0.20984355327145698</v>
      </c>
      <c r="K10" s="4">
        <f>(K9/K7)</f>
        <v>130.7596433791289</v>
      </c>
      <c r="L10" s="4">
        <f>(L9/L7)</f>
        <v>162.82515408098612</v>
      </c>
      <c r="M10" s="2">
        <f>(K10-L10)/L10</f>
        <v>-0.19693216863721466</v>
      </c>
    </row>
    <row r="11" spans="1:11" ht="12.75" customHeight="1">
      <c r="A11" s="1"/>
      <c r="B11" s="1"/>
      <c r="C11" s="1"/>
      <c r="D11" s="1"/>
      <c r="E11" s="1"/>
      <c r="F11" s="1"/>
      <c r="G11" s="1"/>
      <c r="H11" s="1"/>
      <c r="I11" s="1"/>
      <c r="J11" s="1"/>
      <c r="K11" s="1"/>
    </row>
    <row r="12" spans="1:12" ht="12.75" customHeight="1">
      <c r="A12" s="6" t="s">
        <v>34</v>
      </c>
      <c r="B12" s="7" t="s">
        <v>1</v>
      </c>
      <c r="C12" s="3"/>
      <c r="D12" s="3"/>
      <c r="E12" s="7" t="s">
        <v>2</v>
      </c>
      <c r="F12" s="7"/>
      <c r="G12" s="7"/>
      <c r="H12" s="7" t="s">
        <v>3</v>
      </c>
      <c r="I12" s="7"/>
      <c r="J12" s="7"/>
      <c r="K12" s="7" t="s">
        <v>4</v>
      </c>
      <c r="L12" s="7"/>
    </row>
    <row r="13" spans="2:13" ht="12.75" customHeight="1">
      <c r="B13" s="15">
        <v>2011</v>
      </c>
      <c r="C13" s="15">
        <v>2010</v>
      </c>
      <c r="D13" s="7" t="s">
        <v>5</v>
      </c>
      <c r="E13" s="15">
        <v>2011</v>
      </c>
      <c r="F13" s="15">
        <v>2010</v>
      </c>
      <c r="G13" s="7" t="s">
        <v>5</v>
      </c>
      <c r="H13" s="15">
        <v>2011</v>
      </c>
      <c r="I13" s="15">
        <v>2010</v>
      </c>
      <c r="J13" s="7" t="s">
        <v>5</v>
      </c>
      <c r="K13" s="15">
        <v>2011</v>
      </c>
      <c r="L13" s="15">
        <v>2010</v>
      </c>
      <c r="M13" s="7" t="s">
        <v>5</v>
      </c>
    </row>
    <row r="14" spans="1:13" ht="12.75" customHeight="1">
      <c r="A14" s="1" t="s">
        <v>6</v>
      </c>
      <c r="B14" s="1">
        <f>E14+H14+K14</f>
        <v>2335289</v>
      </c>
      <c r="C14" s="1">
        <f>F14+I14+L14</f>
        <v>2486523</v>
      </c>
      <c r="D14" s="2">
        <f>(B14-C14)/C14</f>
        <v>-0.0608214764150583</v>
      </c>
      <c r="E14" s="1">
        <f>SUM('0506b01'!E32,'0708b01'!E6)</f>
        <v>1695502</v>
      </c>
      <c r="F14" s="1">
        <f>SUM('0506b01'!F32,'0708b01'!F6)</f>
        <v>1714429</v>
      </c>
      <c r="G14" s="2">
        <f>(E14-F14)/F14</f>
        <v>-0.01103982725443865</v>
      </c>
      <c r="H14" s="1">
        <f>SUM('0506b01'!H32,'0708b01'!H6)</f>
        <v>343075</v>
      </c>
      <c r="I14" s="1">
        <f>SUM('0506b01'!I32,'0708b01'!I6)</f>
        <v>494775</v>
      </c>
      <c r="J14" s="2">
        <f>(H14-I14)/I14</f>
        <v>-0.3066040119246122</v>
      </c>
      <c r="K14" s="1">
        <f>SUM('0506b01'!K32,'0708b01'!K6)</f>
        <v>296712</v>
      </c>
      <c r="L14" s="1">
        <f>SUM('0506b01'!L32,'0708b01'!L6)</f>
        <v>277319</v>
      </c>
      <c r="M14" s="2">
        <f>(K14-L14)/L14</f>
        <v>0.06993029687832424</v>
      </c>
    </row>
    <row r="15" spans="1:13" ht="12.75" customHeight="1">
      <c r="A15" s="1" t="s">
        <v>7</v>
      </c>
      <c r="B15" s="1">
        <f>E15+H15+K15</f>
        <v>1369860</v>
      </c>
      <c r="C15" s="1">
        <f>F15+I15+L15</f>
        <v>1385346</v>
      </c>
      <c r="D15" s="2">
        <f>(B15-C15)/C15</f>
        <v>-0.011178434845879657</v>
      </c>
      <c r="E15" s="1">
        <f>SUM('0506b01'!E33,'0708b01'!E7)</f>
        <v>1078729</v>
      </c>
      <c r="F15" s="1">
        <f>SUM('0506b01'!F33,'0708b01'!F7)</f>
        <v>1093431</v>
      </c>
      <c r="G15" s="2">
        <f>(E15-F15)/F15</f>
        <v>-0.013445750120492286</v>
      </c>
      <c r="H15" s="1">
        <f>SUM('0506b01'!H33,'0708b01'!H7)</f>
        <v>162779</v>
      </c>
      <c r="I15" s="1">
        <f>SUM('0506b01'!I33,'0708b01'!I7)</f>
        <v>181995</v>
      </c>
      <c r="J15" s="2">
        <f>(H15-I15)/I15</f>
        <v>-0.10558531827797467</v>
      </c>
      <c r="K15" s="1">
        <f>SUM('0506b01'!K33,'0708b01'!K7)</f>
        <v>128352</v>
      </c>
      <c r="L15" s="1">
        <f>SUM('0506b01'!L33,'0708b01'!L7)</f>
        <v>109920</v>
      </c>
      <c r="M15" s="2">
        <f>(K15-L15)/L15</f>
        <v>0.16768558951965065</v>
      </c>
    </row>
    <row r="16" spans="1:13" ht="12.75" customHeight="1">
      <c r="A16" s="1" t="s">
        <v>8</v>
      </c>
      <c r="B16" s="2">
        <f>(B15/B14)</f>
        <v>0.5865912099102081</v>
      </c>
      <c r="C16" s="2">
        <f>(C15/C14)</f>
        <v>0.5571418402323244</v>
      </c>
      <c r="D16" s="2">
        <f>(B16-C16)</f>
        <v>0.029449369677883697</v>
      </c>
      <c r="E16" s="2">
        <f>(E15/E14)</f>
        <v>0.6362298599470835</v>
      </c>
      <c r="F16" s="2">
        <f>(F15/F14)</f>
        <v>0.6377814421011311</v>
      </c>
      <c r="G16" s="2">
        <f>(E16-F16)</f>
        <v>-0.0015515821540476038</v>
      </c>
      <c r="H16" s="2">
        <f>(H15/H14)</f>
        <v>0.4744705968082781</v>
      </c>
      <c r="I16" s="2">
        <f>(I15/I14)</f>
        <v>0.3678338638775201</v>
      </c>
      <c r="J16" s="2">
        <f>(H16-I16)</f>
        <v>0.10663673293075798</v>
      </c>
      <c r="K16" s="2">
        <f>(K15/K14)</f>
        <v>0.4325810887325083</v>
      </c>
      <c r="L16" s="2">
        <f>(L15/L14)</f>
        <v>0.3963666391412056</v>
      </c>
      <c r="M16" s="2">
        <f>(K16-L16)</f>
        <v>0.036214449591302655</v>
      </c>
    </row>
    <row r="17" spans="1:13" ht="12.75" customHeight="1">
      <c r="A17" s="1" t="s">
        <v>9</v>
      </c>
      <c r="B17" s="5">
        <f>E17+H17+K17</f>
        <v>296479856.17</v>
      </c>
      <c r="C17" s="5">
        <f>F17+I17+L17</f>
        <v>292848312.17</v>
      </c>
      <c r="D17" s="2">
        <f>(B17-C17)/C17</f>
        <v>0.01240076807371821</v>
      </c>
      <c r="E17" s="12">
        <f>SUM('0506b01'!E35,'0708b01'!E9)</f>
        <v>260966258.27</v>
      </c>
      <c r="F17" s="12">
        <f>SUM('0506b01'!F35,'0708b01'!F9)</f>
        <v>257962010.86</v>
      </c>
      <c r="G17" s="2">
        <f>(E17-F17)/F17</f>
        <v>0.011646084630773204</v>
      </c>
      <c r="H17" s="12">
        <f>SUM('0506b01'!H35,'0708b01'!H9)</f>
        <v>14571343.219999999</v>
      </c>
      <c r="I17" s="12">
        <f>SUM('0506b01'!I35,'0708b01'!I9)</f>
        <v>16734266.76</v>
      </c>
      <c r="J17" s="2">
        <f>(H17-I17)/I17</f>
        <v>-0.1292511689349932</v>
      </c>
      <c r="K17" s="12">
        <f>SUM('0506b01'!K35,'0708b01'!K9)</f>
        <v>20942254.68</v>
      </c>
      <c r="L17" s="12">
        <f>SUM('0506b01'!L35,'0708b01'!L9)</f>
        <v>18152034.55</v>
      </c>
      <c r="M17" s="2">
        <f>(K17-L17)/L17</f>
        <v>0.15371390586076197</v>
      </c>
    </row>
    <row r="18" spans="1:13" ht="12.75" customHeight="1">
      <c r="A18" s="1" t="s">
        <v>10</v>
      </c>
      <c r="B18" s="4">
        <f>(B17/B15)</f>
        <v>216.43077115179653</v>
      </c>
      <c r="C18" s="4">
        <f>(C17/C15)</f>
        <v>211.39001532469146</v>
      </c>
      <c r="D18" s="2">
        <f>(B18-C18)/C18</f>
        <v>0.023845761207607456</v>
      </c>
      <c r="E18" s="4">
        <f>(E17/E15)</f>
        <v>241.92012847527045</v>
      </c>
      <c r="F18" s="4">
        <f>(F17/F15)</f>
        <v>235.91978904933188</v>
      </c>
      <c r="G18" s="2">
        <f>(E18-F18)/F18</f>
        <v>0.025433811424288216</v>
      </c>
      <c r="H18" s="4">
        <f>(H17/H15)</f>
        <v>89.51611215205892</v>
      </c>
      <c r="I18" s="4">
        <f>(I17/I15)</f>
        <v>91.94904673205308</v>
      </c>
      <c r="J18" s="2">
        <f>(H18-I18)/I18</f>
        <v>-0.026459595465779223</v>
      </c>
      <c r="K18" s="4">
        <f>(K17/K15)</f>
        <v>163.16266735228123</v>
      </c>
      <c r="L18" s="4">
        <f>(L17/L15)</f>
        <v>165.13859670669578</v>
      </c>
      <c r="M18" s="2">
        <f>(K18-L18)/L18</f>
        <v>-0.011965278825300988</v>
      </c>
    </row>
    <row r="19" spans="1:11" ht="15.75">
      <c r="A19" s="21" t="s">
        <v>54</v>
      </c>
      <c r="B19" s="1"/>
      <c r="C19" s="1"/>
      <c r="D19" s="1"/>
      <c r="E19" s="1"/>
      <c r="F19" s="1"/>
      <c r="G19" s="1"/>
      <c r="H19" s="1"/>
      <c r="I19" s="1"/>
      <c r="J19" s="1"/>
      <c r="K19" s="1"/>
    </row>
    <row r="20" spans="1:12" ht="16.5">
      <c r="A20" s="22" t="s">
        <v>13</v>
      </c>
      <c r="B20" s="9"/>
      <c r="C20" s="9"/>
      <c r="D20" s="9"/>
      <c r="E20" s="9"/>
      <c r="F20" s="9"/>
      <c r="G20" s="9"/>
      <c r="H20" s="9"/>
      <c r="I20" s="9"/>
      <c r="J20" s="9"/>
      <c r="K20" s="10"/>
      <c r="L20" s="10"/>
    </row>
    <row r="21" spans="1:12" ht="16.5">
      <c r="A21" s="11" t="s">
        <v>48</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35</v>
      </c>
      <c r="B23" s="15">
        <v>2011</v>
      </c>
      <c r="C23" s="15">
        <v>2010</v>
      </c>
      <c r="D23" s="7" t="s">
        <v>5</v>
      </c>
      <c r="E23" s="15">
        <v>2011</v>
      </c>
      <c r="F23" s="15">
        <v>2010</v>
      </c>
      <c r="G23" s="7" t="s">
        <v>5</v>
      </c>
      <c r="H23" s="15">
        <v>2011</v>
      </c>
      <c r="I23" s="15">
        <v>2010</v>
      </c>
      <c r="J23" s="7" t="s">
        <v>5</v>
      </c>
      <c r="K23" s="15">
        <v>2011</v>
      </c>
      <c r="L23" s="15">
        <v>2010</v>
      </c>
      <c r="M23" s="7" t="s">
        <v>5</v>
      </c>
    </row>
    <row r="24" spans="1:13" ht="15.75">
      <c r="A24" s="1" t="s">
        <v>6</v>
      </c>
      <c r="B24" s="1">
        <f>E24+H24+K24</f>
        <v>340381</v>
      </c>
      <c r="C24" s="1">
        <f>F24+I24+L24</f>
        <v>349762</v>
      </c>
      <c r="D24" s="2">
        <f>(B24-C24)/C24</f>
        <v>-0.02682109548778884</v>
      </c>
      <c r="E24" s="1">
        <v>244376</v>
      </c>
      <c r="F24" s="1">
        <v>243064</v>
      </c>
      <c r="G24" s="2">
        <f>(E24-F24)/F24</f>
        <v>0.0053977553237007534</v>
      </c>
      <c r="H24" s="1">
        <v>45975</v>
      </c>
      <c r="I24" s="1">
        <v>67935</v>
      </c>
      <c r="J24" s="2">
        <f>(H24-I24)/I24</f>
        <v>-0.32325016559947006</v>
      </c>
      <c r="K24" s="1">
        <v>50030</v>
      </c>
      <c r="L24" s="1">
        <v>38763</v>
      </c>
      <c r="M24" s="2">
        <f>(K24-L24)/L24</f>
        <v>0.2906637773134174</v>
      </c>
    </row>
    <row r="25" spans="1:13" ht="15.75">
      <c r="A25" s="1" t="s">
        <v>7</v>
      </c>
      <c r="B25" s="1">
        <f>E25+H25+K25</f>
        <v>182123</v>
      </c>
      <c r="C25" s="1">
        <f>F25+I25+L25</f>
        <v>196024</v>
      </c>
      <c r="D25" s="2">
        <f>(B25-C25)/C25</f>
        <v>-0.07091478594457822</v>
      </c>
      <c r="E25" s="1">
        <v>149624</v>
      </c>
      <c r="F25" s="1">
        <v>154990</v>
      </c>
      <c r="G25" s="2">
        <f>(E25-F25)/F25</f>
        <v>-0.034621588489579976</v>
      </c>
      <c r="H25" s="1">
        <v>18592</v>
      </c>
      <c r="I25" s="1">
        <v>26202</v>
      </c>
      <c r="J25" s="2">
        <f>(H25-I25)/I25</f>
        <v>-0.2904358445920159</v>
      </c>
      <c r="K25" s="1">
        <v>13907</v>
      </c>
      <c r="L25" s="1">
        <v>14832</v>
      </c>
      <c r="M25" s="2">
        <f>(K25-L25)/L25</f>
        <v>-0.062365156418554474</v>
      </c>
    </row>
    <row r="26" spans="1:13" ht="15.75">
      <c r="A26" s="1" t="s">
        <v>8</v>
      </c>
      <c r="B26" s="2">
        <f>(B25/B24)</f>
        <v>0.5350563045528394</v>
      </c>
      <c r="C26" s="2">
        <f>(C25/C24)</f>
        <v>0.5604496772090736</v>
      </c>
      <c r="D26" s="2">
        <f>(B26-C26)</f>
        <v>-0.025393372656234203</v>
      </c>
      <c r="E26" s="2">
        <f>(E25/E24)</f>
        <v>0.6122696173110289</v>
      </c>
      <c r="F26" s="2">
        <f>(F25/F24)</f>
        <v>0.6376509890399237</v>
      </c>
      <c r="G26" s="2">
        <f>(E26-F26)</f>
        <v>-0.025381371728894764</v>
      </c>
      <c r="H26" s="2">
        <f>(H25/H24)</f>
        <v>0.4043936922240348</v>
      </c>
      <c r="I26" s="2">
        <f>(I25/I24)</f>
        <v>0.3856922057849415</v>
      </c>
      <c r="J26" s="2">
        <f>(H26-I26)</f>
        <v>0.018701486439093307</v>
      </c>
      <c r="K26" s="2">
        <f>(K25/K24)</f>
        <v>0.2779732160703578</v>
      </c>
      <c r="L26" s="2">
        <f>(L25/L24)</f>
        <v>0.3826329231483631</v>
      </c>
      <c r="M26" s="2">
        <f>(K26-L26)</f>
        <v>-0.10465970707800532</v>
      </c>
    </row>
    <row r="27" spans="1:13" ht="15.75">
      <c r="A27" s="1" t="s">
        <v>9</v>
      </c>
      <c r="B27" s="5">
        <f>E27+H27+K27</f>
        <v>34130905.27</v>
      </c>
      <c r="C27" s="5">
        <f>F27+I27+L27</f>
        <v>35189858.080000006</v>
      </c>
      <c r="D27" s="2">
        <f>(B27-C27)/C27</f>
        <v>-0.030092556997320014</v>
      </c>
      <c r="E27" s="5">
        <v>30911281.1</v>
      </c>
      <c r="F27" s="5">
        <v>31154716.51</v>
      </c>
      <c r="G27" s="2">
        <f>(E27-F27)/F27</f>
        <v>-0.007813757827706843</v>
      </c>
      <c r="H27" s="5">
        <v>1560836.68</v>
      </c>
      <c r="I27" s="5">
        <v>1951541.37</v>
      </c>
      <c r="J27" s="2">
        <f>(H27-I27)/I27</f>
        <v>-0.20020312969332552</v>
      </c>
      <c r="K27" s="5">
        <v>1658787.49</v>
      </c>
      <c r="L27" s="5">
        <v>2083600.2</v>
      </c>
      <c r="M27" s="2">
        <f>(K27-L27)/L27</f>
        <v>-0.20388398407717565</v>
      </c>
    </row>
    <row r="28" spans="1:13" ht="15.75">
      <c r="A28" s="1" t="s">
        <v>10</v>
      </c>
      <c r="B28" s="4">
        <f>(B27/B25)</f>
        <v>187.40579317274592</v>
      </c>
      <c r="C28" s="4">
        <f>(C27/C25)</f>
        <v>179.51811043545692</v>
      </c>
      <c r="D28" s="2">
        <f>(B28-C28)/C28</f>
        <v>0.04393808913293401</v>
      </c>
      <c r="E28" s="4">
        <f>(E27/E25)</f>
        <v>206.59306728867028</v>
      </c>
      <c r="F28" s="4">
        <f>(F27/F25)</f>
        <v>201.0111394928705</v>
      </c>
      <c r="G28" s="2">
        <f>(E28-F28)/F28</f>
        <v>0.027769246072045433</v>
      </c>
      <c r="H28" s="4">
        <f>(H27/H25)</f>
        <v>83.95205895008606</v>
      </c>
      <c r="I28" s="4">
        <f>(I27/I25)</f>
        <v>74.48062628806962</v>
      </c>
      <c r="J28" s="2">
        <f>(H28-I28)/I28</f>
        <v>0.12716639392079848</v>
      </c>
      <c r="K28" s="4">
        <f>(K27/K25)</f>
        <v>119.27716186093335</v>
      </c>
      <c r="L28" s="4">
        <f>(L27/L25)</f>
        <v>140.4800566343042</v>
      </c>
      <c r="M28" s="2">
        <f>(K28-L28)/L28</f>
        <v>-0.1509317071857818</v>
      </c>
    </row>
    <row r="29" spans="1:11" ht="15.75">
      <c r="A29" s="1"/>
      <c r="B29" s="1"/>
      <c r="C29" s="1"/>
      <c r="D29" s="1"/>
      <c r="E29" s="1"/>
      <c r="F29" s="1"/>
      <c r="G29" s="1"/>
      <c r="H29" s="1"/>
      <c r="I29" s="1"/>
      <c r="J29" s="1"/>
      <c r="K29" s="1"/>
    </row>
    <row r="30" spans="1:12" ht="16.5">
      <c r="A30" s="6" t="s">
        <v>36</v>
      </c>
      <c r="B30" s="7" t="s">
        <v>1</v>
      </c>
      <c r="C30" s="3"/>
      <c r="D30" s="3"/>
      <c r="E30" s="7" t="s">
        <v>2</v>
      </c>
      <c r="F30" s="7"/>
      <c r="G30" s="7"/>
      <c r="H30" s="7" t="s">
        <v>3</v>
      </c>
      <c r="I30" s="7"/>
      <c r="J30" s="7"/>
      <c r="K30" s="7" t="s">
        <v>4</v>
      </c>
      <c r="L30" s="7"/>
    </row>
    <row r="31" spans="2:13" ht="16.5">
      <c r="B31" s="15">
        <v>2011</v>
      </c>
      <c r="C31" s="15">
        <v>2010</v>
      </c>
      <c r="D31" s="7" t="s">
        <v>5</v>
      </c>
      <c r="E31" s="15">
        <v>2011</v>
      </c>
      <c r="F31" s="15">
        <v>2010</v>
      </c>
      <c r="G31" s="7" t="s">
        <v>5</v>
      </c>
      <c r="H31" s="15">
        <v>2011</v>
      </c>
      <c r="I31" s="15">
        <v>2010</v>
      </c>
      <c r="J31" s="7" t="s">
        <v>5</v>
      </c>
      <c r="K31" s="15">
        <v>2011</v>
      </c>
      <c r="L31" s="15">
        <v>2010</v>
      </c>
      <c r="M31" s="7" t="s">
        <v>5</v>
      </c>
    </row>
    <row r="32" spans="1:13" ht="15.75">
      <c r="A32" s="1" t="s">
        <v>6</v>
      </c>
      <c r="B32" s="1">
        <f>E32+H32+K32</f>
        <v>2675670</v>
      </c>
      <c r="C32" s="1">
        <f>F32+I32+L32</f>
        <v>2836285</v>
      </c>
      <c r="D32" s="2">
        <f>(B32-C32)/C32</f>
        <v>-0.05662865332644639</v>
      </c>
      <c r="E32" s="1">
        <f>(E14+E24)</f>
        <v>1939878</v>
      </c>
      <c r="F32" s="1">
        <f>(F14+F24)</f>
        <v>1957493</v>
      </c>
      <c r="G32" s="2">
        <f>(E32-F32)/F32</f>
        <v>-0.008998755040247908</v>
      </c>
      <c r="H32" s="1">
        <f>(H14+H24)</f>
        <v>389050</v>
      </c>
      <c r="I32" s="1">
        <f>(I14+I24)</f>
        <v>562710</v>
      </c>
      <c r="J32" s="2">
        <f>(H32-I32)/I32</f>
        <v>-0.30861367311759164</v>
      </c>
      <c r="K32" s="1">
        <f>K14+K24</f>
        <v>346742</v>
      </c>
      <c r="L32" s="1">
        <f>L14+L24</f>
        <v>316082</v>
      </c>
      <c r="M32" s="2">
        <f>(K32-L32)/L32</f>
        <v>0.09700014553185565</v>
      </c>
    </row>
    <row r="33" spans="1:13" ht="15.75">
      <c r="A33" s="1" t="s">
        <v>7</v>
      </c>
      <c r="B33" s="1">
        <f>E33+H33+K33</f>
        <v>1551983</v>
      </c>
      <c r="C33" s="1">
        <f>F33+I33+L33</f>
        <v>1581370</v>
      </c>
      <c r="D33" s="2">
        <f>(B33-C33)/C33</f>
        <v>-0.018583253760979405</v>
      </c>
      <c r="E33" s="1">
        <f>(E15+E25)</f>
        <v>1228353</v>
      </c>
      <c r="F33" s="1">
        <f>(F15+F25)</f>
        <v>1248421</v>
      </c>
      <c r="G33" s="2">
        <f>(E33-F33)/F33</f>
        <v>-0.01607470556807359</v>
      </c>
      <c r="H33" s="1">
        <f>(H15+H25)</f>
        <v>181371</v>
      </c>
      <c r="I33" s="1">
        <f>(I15+I25)</f>
        <v>208197</v>
      </c>
      <c r="J33" s="2">
        <f>(H33-I33)/I33</f>
        <v>-0.1288491188633842</v>
      </c>
      <c r="K33" s="1">
        <f>K15+K25</f>
        <v>142259</v>
      </c>
      <c r="L33" s="1">
        <f>L15+L25</f>
        <v>124752</v>
      </c>
      <c r="M33" s="2">
        <f>(K33-L33)/L33</f>
        <v>0.1403344234962165</v>
      </c>
    </row>
    <row r="34" spans="1:13" ht="15.75">
      <c r="A34" s="1" t="s">
        <v>8</v>
      </c>
      <c r="B34" s="2">
        <f>(B33/B32)</f>
        <v>0.580035280882919</v>
      </c>
      <c r="C34" s="2">
        <f>(C33/C32)</f>
        <v>0.5575497525812815</v>
      </c>
      <c r="D34" s="2">
        <f>(B34-C34)</f>
        <v>0.022485528301637525</v>
      </c>
      <c r="E34" s="2">
        <f>(E33/E32)</f>
        <v>0.6332114699996598</v>
      </c>
      <c r="F34" s="2">
        <f>(F33/F32)</f>
        <v>0.637765243604958</v>
      </c>
      <c r="G34" s="2">
        <f>(E34-F34)</f>
        <v>-0.004553773605298184</v>
      </c>
      <c r="H34" s="2">
        <f>(H33/H32)</f>
        <v>0.4661894358051664</v>
      </c>
      <c r="I34" s="2">
        <f>(I33/I32)</f>
        <v>0.36998987044836595</v>
      </c>
      <c r="J34" s="2">
        <f>(H34-I34)</f>
        <v>0.09619956535680046</v>
      </c>
      <c r="K34" s="2">
        <f>(K33/K32)</f>
        <v>0.41027334444630303</v>
      </c>
      <c r="L34" s="2">
        <f>(L33/L32)</f>
        <v>0.394682392543707</v>
      </c>
      <c r="M34" s="2">
        <f>(K34-L34)</f>
        <v>0.015590951902596017</v>
      </c>
    </row>
    <row r="35" spans="1:13" ht="15.75">
      <c r="A35" s="1" t="s">
        <v>9</v>
      </c>
      <c r="B35" s="5">
        <f>E35+H35+K35</f>
        <v>330610761.44</v>
      </c>
      <c r="C35" s="5">
        <f>F35+I35+L35</f>
        <v>328038170.25</v>
      </c>
      <c r="D35" s="2">
        <f>(B35-C35)/C35</f>
        <v>0.007842353187250769</v>
      </c>
      <c r="E35" s="5">
        <f>(E17+E27)</f>
        <v>291877539.37</v>
      </c>
      <c r="F35" s="5">
        <f>(F17+F27)</f>
        <v>289116727.37</v>
      </c>
      <c r="G35" s="2">
        <f>(E35-F35)/F35</f>
        <v>0.009549125798130744</v>
      </c>
      <c r="H35" s="5">
        <f>(H17+H27)</f>
        <v>16132179.899999999</v>
      </c>
      <c r="I35" s="5">
        <f>(I17+I27)</f>
        <v>18685808.13</v>
      </c>
      <c r="J35" s="2">
        <f>(H35-I35)/I35</f>
        <v>-0.13666137489125554</v>
      </c>
      <c r="K35" s="12">
        <f>K17+K27</f>
        <v>22601042.169999998</v>
      </c>
      <c r="L35" s="12">
        <f>L17+L27</f>
        <v>20235634.75</v>
      </c>
      <c r="M35" s="2">
        <f>(K35-L35)/L35</f>
        <v>0.11689316639795537</v>
      </c>
    </row>
    <row r="36" spans="1:13" ht="15.75">
      <c r="A36" s="1" t="s">
        <v>10</v>
      </c>
      <c r="B36" s="4">
        <f>(B35/B33)</f>
        <v>213.0247312245044</v>
      </c>
      <c r="C36" s="4">
        <f>(C35/C33)</f>
        <v>207.4392269045195</v>
      </c>
      <c r="D36" s="2">
        <f>(B36-C36)/C36</f>
        <v>0.02692597925346009</v>
      </c>
      <c r="E36" s="4">
        <f>(E35/E33)</f>
        <v>237.61698743765027</v>
      </c>
      <c r="F36" s="4">
        <f>(F35/F33)</f>
        <v>231.5859212316999</v>
      </c>
      <c r="G36" s="2">
        <f>(E36-F36)/F36</f>
        <v>0.02604245618159289</v>
      </c>
      <c r="H36" s="4">
        <f>(H35/H33)</f>
        <v>88.9457515258779</v>
      </c>
      <c r="I36" s="4">
        <f>(I35/I33)</f>
        <v>89.75061182437787</v>
      </c>
      <c r="J36" s="2">
        <f>(H36-I36)/I36</f>
        <v>-0.008967741635844316</v>
      </c>
      <c r="K36" s="4">
        <f>(K35/K33)</f>
        <v>158.87249432373346</v>
      </c>
      <c r="L36" s="4">
        <f>(L35/L33)</f>
        <v>162.20689648262152</v>
      </c>
      <c r="M36" s="2">
        <f>(K36-L36)/L36</f>
        <v>-0.020556475903262806</v>
      </c>
    </row>
    <row r="37" ht="12" customHeight="1">
      <c r="A37" s="13">
        <f ca="1">NOW()</f>
        <v>41003.67368726852</v>
      </c>
    </row>
    <row r="38" spans="1:13" ht="12" customHeight="1">
      <c r="A38" s="1" t="s">
        <v>53</v>
      </c>
      <c r="B38" s="1"/>
      <c r="C38" s="1"/>
      <c r="D38" s="1"/>
      <c r="E38" s="1"/>
      <c r="F38" s="1"/>
      <c r="G38" s="1"/>
      <c r="H38" s="1"/>
      <c r="I38" s="1"/>
      <c r="J38" s="1"/>
      <c r="K38" s="1"/>
      <c r="L38" s="1"/>
      <c r="M38" s="1"/>
    </row>
  </sheetData>
  <sheetProtection/>
  <printOptions horizontalCentered="1"/>
  <pageMargins left="0.5" right="0.5" top="0.75" bottom="0.75" header="0" footer="0"/>
  <pageSetup fitToHeight="1" fitToWidth="1" horizontalDpi="600" verticalDpi="600" orientation="landscape" scale="92" r:id="rId1"/>
</worksheet>
</file>

<file path=xl/worksheets/sheet5.xml><?xml version="1.0" encoding="utf-8"?>
<worksheet xmlns="http://schemas.openxmlformats.org/spreadsheetml/2006/main" xmlns:r="http://schemas.openxmlformats.org/officeDocument/2006/relationships">
  <dimension ref="A1:M39"/>
  <sheetViews>
    <sheetView showGridLines="0" zoomScalePageLayoutView="0" workbookViewId="0" topLeftCell="A1">
      <selection activeCell="A19" sqref="A19:A20"/>
    </sheetView>
  </sheetViews>
  <sheetFormatPr defaultColWidth="9.00390625" defaultRowHeight="15.75"/>
  <cols>
    <col min="1" max="1" width="17.50390625" style="0" customWidth="1"/>
    <col min="2" max="3" width="9.625" style="0" customWidth="1"/>
    <col min="4" max="4" width="6.25390625" style="0" customWidth="1"/>
    <col min="5" max="5" width="10.25390625" style="0" customWidth="1"/>
    <col min="6" max="6" width="10.125" style="0" customWidth="1"/>
    <col min="7" max="7" width="6.50390625" style="0" customWidth="1"/>
    <col min="8" max="8" width="10.50390625" style="0" customWidth="1"/>
    <col min="9" max="9" width="10.375" style="0" customWidth="1"/>
    <col min="10" max="10" width="6.25390625" style="0" customWidth="1"/>
    <col min="11" max="11" width="10.75390625" style="0" customWidth="1"/>
    <col min="12" max="12" width="10.25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21</v>
      </c>
      <c r="B2" s="9"/>
      <c r="C2" s="9"/>
      <c r="D2" s="9"/>
      <c r="E2" s="9"/>
      <c r="F2" s="9"/>
      <c r="G2" s="9"/>
      <c r="H2" s="9"/>
      <c r="I2" s="9"/>
      <c r="J2" s="9"/>
      <c r="K2" s="10"/>
      <c r="L2" s="10"/>
    </row>
    <row r="3" spans="1:12" ht="12.75" customHeight="1">
      <c r="A3" s="11"/>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32</v>
      </c>
      <c r="B5" s="15">
        <v>2011</v>
      </c>
      <c r="C5" s="15">
        <v>2010</v>
      </c>
      <c r="D5" s="7" t="s">
        <v>5</v>
      </c>
      <c r="E5" s="15">
        <v>2011</v>
      </c>
      <c r="F5" s="15">
        <v>2010</v>
      </c>
      <c r="G5" s="7" t="s">
        <v>5</v>
      </c>
      <c r="H5" s="15">
        <v>2011</v>
      </c>
      <c r="I5" s="15">
        <v>2010</v>
      </c>
      <c r="J5" s="7" t="s">
        <v>5</v>
      </c>
      <c r="K5" s="15">
        <v>2011</v>
      </c>
      <c r="L5" s="15">
        <v>2010</v>
      </c>
      <c r="M5" s="7" t="s">
        <v>5</v>
      </c>
    </row>
    <row r="6" spans="1:13" ht="12.75" customHeight="1">
      <c r="A6" s="1" t="s">
        <v>6</v>
      </c>
      <c r="B6" s="1">
        <f>E6+H6+K6</f>
        <v>294371</v>
      </c>
      <c r="C6" s="1">
        <f>F6+I6+L6</f>
        <v>298329</v>
      </c>
      <c r="D6" s="2">
        <f>(B6-C6)/C6</f>
        <v>-0.013267231814540323</v>
      </c>
      <c r="E6" s="1">
        <v>222162</v>
      </c>
      <c r="F6" s="1">
        <v>224485</v>
      </c>
      <c r="G6" s="2">
        <f>(E6-F6)/F6</f>
        <v>-0.01034813016459897</v>
      </c>
      <c r="H6" s="1">
        <v>47285</v>
      </c>
      <c r="I6" s="1">
        <v>49688</v>
      </c>
      <c r="J6" s="2">
        <f>(H6-I6)/I6</f>
        <v>-0.048361777491547256</v>
      </c>
      <c r="K6" s="1">
        <v>24924</v>
      </c>
      <c r="L6" s="1">
        <v>24156</v>
      </c>
      <c r="M6" s="2">
        <f>(K6-L6)/L6</f>
        <v>0.031793343268753105</v>
      </c>
    </row>
    <row r="7" spans="1:13" ht="12.75" customHeight="1">
      <c r="A7" s="1" t="s">
        <v>7</v>
      </c>
      <c r="B7" s="1">
        <f>E7+H7+K7</f>
        <v>109688</v>
      </c>
      <c r="C7" s="1">
        <f>F7+I7+L7</f>
        <v>98047</v>
      </c>
      <c r="D7" s="2">
        <f>(B7-C7)/C7</f>
        <v>0.11872877293542893</v>
      </c>
      <c r="E7" s="1">
        <v>90620</v>
      </c>
      <c r="F7" s="1">
        <v>80285</v>
      </c>
      <c r="G7" s="2">
        <f>(E7-F7)/F7</f>
        <v>0.12872890328205766</v>
      </c>
      <c r="H7" s="1">
        <v>10868</v>
      </c>
      <c r="I7" s="1">
        <v>13704</v>
      </c>
      <c r="J7" s="2">
        <f>(H7-I7)/I7</f>
        <v>-0.2069468768242849</v>
      </c>
      <c r="K7" s="1">
        <v>8200</v>
      </c>
      <c r="L7" s="1">
        <v>4058</v>
      </c>
      <c r="M7" s="2">
        <f>(K7-L7)/L7</f>
        <v>1.0206998521439132</v>
      </c>
    </row>
    <row r="8" spans="1:13" ht="12.75" customHeight="1">
      <c r="A8" s="1" t="s">
        <v>8</v>
      </c>
      <c r="B8" s="2">
        <f>(B7/B6)</f>
        <v>0.37261822665955546</v>
      </c>
      <c r="C8" s="2">
        <f>(C7/C6)</f>
        <v>0.3286539357554914</v>
      </c>
      <c r="D8" s="2">
        <f>(B8-C8)</f>
        <v>0.04396429090406406</v>
      </c>
      <c r="E8" s="2">
        <f>(E7/E6)</f>
        <v>0.40790054104662365</v>
      </c>
      <c r="F8" s="2">
        <f>(F7/F6)</f>
        <v>0.3576408223266588</v>
      </c>
      <c r="G8" s="2">
        <f>(E8-F8)</f>
        <v>0.050259718719964874</v>
      </c>
      <c r="H8" s="2">
        <f>(H7/H6)</f>
        <v>0.22984032991434916</v>
      </c>
      <c r="I8" s="2">
        <f>(I7/I6)</f>
        <v>0.27580099822894866</v>
      </c>
      <c r="J8" s="2">
        <f>(H8-I8)</f>
        <v>-0.045960668314599495</v>
      </c>
      <c r="K8" s="2">
        <f>(K7/K6)</f>
        <v>0.32900016048788316</v>
      </c>
      <c r="L8" s="2">
        <f>(L7/L6)</f>
        <v>0.16799138930286472</v>
      </c>
      <c r="M8" s="2">
        <f>(K8-L8)</f>
        <v>0.16100877118501844</v>
      </c>
    </row>
    <row r="9" spans="1:13" ht="12.75" customHeight="1">
      <c r="A9" s="1" t="s">
        <v>9</v>
      </c>
      <c r="B9" s="5">
        <f>E9+H9+K9</f>
        <v>15874070.75</v>
      </c>
      <c r="C9" s="5">
        <f>F9+I9+L9</f>
        <v>13866500.059999999</v>
      </c>
      <c r="D9" s="2">
        <f>(B9-C9)/C9</f>
        <v>0.14477847195134266</v>
      </c>
      <c r="E9" s="5">
        <v>13590492.12</v>
      </c>
      <c r="F9" s="5">
        <v>12227343.35</v>
      </c>
      <c r="G9" s="2">
        <f>(E9-F9)/F9</f>
        <v>0.11148364211102321</v>
      </c>
      <c r="H9" s="5">
        <v>1162994.64</v>
      </c>
      <c r="I9" s="5">
        <v>1000826.18</v>
      </c>
      <c r="J9" s="2">
        <f>(H9-I9)/I9</f>
        <v>0.162034590262217</v>
      </c>
      <c r="K9" s="5">
        <v>1120583.99</v>
      </c>
      <c r="L9" s="5">
        <v>638330.53</v>
      </c>
      <c r="M9" s="2">
        <f>(K9-L9)/L9</f>
        <v>0.7554917669377336</v>
      </c>
    </row>
    <row r="10" spans="1:13" ht="12.75" customHeight="1">
      <c r="A10" s="1" t="s">
        <v>10</v>
      </c>
      <c r="B10" s="4">
        <f>(B9/B7)</f>
        <v>144.7202132411932</v>
      </c>
      <c r="C10" s="4">
        <f>(C9/C7)</f>
        <v>141.42707130253856</v>
      </c>
      <c r="D10" s="2">
        <f>(B10-C10)/C10</f>
        <v>0.023285088974302457</v>
      </c>
      <c r="E10" s="4">
        <f>(E9/E7)</f>
        <v>149.9723253145001</v>
      </c>
      <c r="F10" s="4">
        <f>(F9/F7)</f>
        <v>152.29922588279254</v>
      </c>
      <c r="G10" s="2">
        <f>(E10-F10)/F10</f>
        <v>-0.015278479288418682</v>
      </c>
      <c r="H10" s="4">
        <f>(H9/H7)</f>
        <v>107.01091645196908</v>
      </c>
      <c r="I10" s="4">
        <f>(I9/I7)</f>
        <v>73.03168272037362</v>
      </c>
      <c r="J10" s="2">
        <f>(H10-I10)/I10</f>
        <v>0.4652670247472784</v>
      </c>
      <c r="K10" s="4">
        <f>(K9/K7)</f>
        <v>136.65658414634146</v>
      </c>
      <c r="L10" s="4">
        <f>(L9/L7)</f>
        <v>157.30175702316413</v>
      </c>
      <c r="M10" s="2">
        <f>(K10-L10)/L10</f>
        <v>-0.1312456597276436</v>
      </c>
    </row>
    <row r="11" spans="1:11" ht="12.75" customHeight="1">
      <c r="A11" s="1"/>
      <c r="B11" s="1"/>
      <c r="C11" s="1"/>
      <c r="D11" s="1"/>
      <c r="E11" s="1"/>
      <c r="F11" s="1"/>
      <c r="G11" s="1"/>
      <c r="H11" s="1"/>
      <c r="I11" s="1"/>
      <c r="J11" s="1"/>
      <c r="K11" s="1"/>
    </row>
    <row r="12" spans="1:12" ht="12.75" customHeight="1">
      <c r="A12" s="6" t="s">
        <v>31</v>
      </c>
      <c r="B12" s="7" t="s">
        <v>1</v>
      </c>
      <c r="C12" s="3"/>
      <c r="D12" s="3"/>
      <c r="E12" s="7" t="s">
        <v>2</v>
      </c>
      <c r="F12" s="7"/>
      <c r="G12" s="7"/>
      <c r="H12" s="7" t="s">
        <v>3</v>
      </c>
      <c r="I12" s="7"/>
      <c r="J12" s="7"/>
      <c r="K12" s="7" t="s">
        <v>4</v>
      </c>
      <c r="L12" s="7"/>
    </row>
    <row r="13" spans="2:13" ht="12.75" customHeight="1">
      <c r="B13" s="15">
        <v>2011</v>
      </c>
      <c r="C13" s="15">
        <v>2010</v>
      </c>
      <c r="D13" s="7" t="s">
        <v>5</v>
      </c>
      <c r="E13" s="15">
        <v>2011</v>
      </c>
      <c r="F13" s="15">
        <v>2010</v>
      </c>
      <c r="G13" s="7" t="s">
        <v>5</v>
      </c>
      <c r="H13" s="15">
        <v>2011</v>
      </c>
      <c r="I13" s="15">
        <v>2010</v>
      </c>
      <c r="J13" s="7" t="s">
        <v>5</v>
      </c>
      <c r="K13" s="15">
        <v>2011</v>
      </c>
      <c r="L13" s="15">
        <v>2010</v>
      </c>
      <c r="M13" s="7" t="s">
        <v>5</v>
      </c>
    </row>
    <row r="14" spans="1:13" ht="12.75" customHeight="1">
      <c r="A14" s="1" t="s">
        <v>6</v>
      </c>
      <c r="B14" s="1">
        <f>E14+H14+K14</f>
        <v>2970041</v>
      </c>
      <c r="C14" s="1">
        <f>F14+I14+L14</f>
        <v>3134614</v>
      </c>
      <c r="D14" s="2">
        <f>(B14-C14)/C14</f>
        <v>-0.052501839141916674</v>
      </c>
      <c r="E14" s="1">
        <f>SUM('0708b01'!E32,'0910b01'!E6)</f>
        <v>2162040</v>
      </c>
      <c r="F14" s="1">
        <f>SUM('0708b01'!F32,'0910b01'!F6)</f>
        <v>2181978</v>
      </c>
      <c r="G14" s="2">
        <f>(E14-F14)/F14</f>
        <v>-0.00913758067221576</v>
      </c>
      <c r="H14" s="1">
        <f>SUM('0708b01'!H32,'0910b01'!H6)</f>
        <v>436335</v>
      </c>
      <c r="I14" s="1">
        <f>SUM('0708b01'!I32,'0910b01'!I6)</f>
        <v>612398</v>
      </c>
      <c r="J14" s="2">
        <f>(H14-I14)/I14</f>
        <v>-0.2874976730818847</v>
      </c>
      <c r="K14" s="1">
        <f>SUM('0708b01'!K32,'0910b01'!K6)</f>
        <v>371666</v>
      </c>
      <c r="L14" s="1">
        <f>SUM('0708b01'!L32,'0910b01'!L6)</f>
        <v>340238</v>
      </c>
      <c r="M14" s="2">
        <f>(K14-L14)/L14</f>
        <v>0.0923706346733757</v>
      </c>
    </row>
    <row r="15" spans="1:13" ht="12.75" customHeight="1">
      <c r="A15" s="1" t="s">
        <v>7</v>
      </c>
      <c r="B15" s="1">
        <f>E15+H15+K15</f>
        <v>1661671</v>
      </c>
      <c r="C15" s="1">
        <f>F15+I15+L15</f>
        <v>1679417</v>
      </c>
      <c r="D15" s="2">
        <f>(B15-C15)/C15</f>
        <v>-0.010566762156152999</v>
      </c>
      <c r="E15" s="1">
        <f>SUM('0708b01'!E33,'0910b01'!E7)</f>
        <v>1318973</v>
      </c>
      <c r="F15" s="1">
        <f>SUM('0708b01'!F33,'0910b01'!F7)</f>
        <v>1328706</v>
      </c>
      <c r="G15" s="2">
        <f>(E15-F15)/F15</f>
        <v>-0.0073251720094588265</v>
      </c>
      <c r="H15" s="1">
        <f>SUM('0708b01'!H33,'0910b01'!H7)</f>
        <v>192239</v>
      </c>
      <c r="I15" s="1">
        <f>SUM('0708b01'!I33,'0910b01'!I7)</f>
        <v>221901</v>
      </c>
      <c r="J15" s="2">
        <f>(H15-I15)/I15</f>
        <v>-0.13367222319863362</v>
      </c>
      <c r="K15" s="1">
        <f>SUM('0708b01'!K33,'0910b01'!K7)</f>
        <v>150459</v>
      </c>
      <c r="L15" s="1">
        <f>SUM('0708b01'!L33,'0910b01'!L7)</f>
        <v>128810</v>
      </c>
      <c r="M15" s="2">
        <f>(K15-L15)/L15</f>
        <v>0.16806924928188804</v>
      </c>
    </row>
    <row r="16" spans="1:13" ht="12.75" customHeight="1">
      <c r="A16" s="1" t="s">
        <v>8</v>
      </c>
      <c r="B16" s="2">
        <f>(B15/B14)</f>
        <v>0.5594774617589454</v>
      </c>
      <c r="C16" s="2">
        <f>(C15/C14)</f>
        <v>0.5357651691723446</v>
      </c>
      <c r="D16" s="2">
        <f>(B16-C16)</f>
        <v>0.02371229258660079</v>
      </c>
      <c r="E16" s="2">
        <f>(E15/E14)</f>
        <v>0.6100594808606686</v>
      </c>
      <c r="F16" s="2">
        <f>(F15/F14)</f>
        <v>0.6089456447315235</v>
      </c>
      <c r="G16" s="2">
        <f>(E16-F16)</f>
        <v>0.0011138361291451737</v>
      </c>
      <c r="H16" s="2">
        <f>(H15/H14)</f>
        <v>0.4405766211740979</v>
      </c>
      <c r="I16" s="2">
        <f>(I15/I14)</f>
        <v>0.36234768892125707</v>
      </c>
      <c r="J16" s="2">
        <f>(H16-I16)</f>
        <v>0.07822893225284083</v>
      </c>
      <c r="K16" s="2">
        <f>(K15/K14)</f>
        <v>0.40482314766483884</v>
      </c>
      <c r="L16" s="2">
        <f>(L15/L14)</f>
        <v>0.37858792962573257</v>
      </c>
      <c r="M16" s="2">
        <f>(K16-L16)</f>
        <v>0.02623521803910628</v>
      </c>
    </row>
    <row r="17" spans="1:13" ht="12.75" customHeight="1">
      <c r="A17" s="1" t="s">
        <v>9</v>
      </c>
      <c r="B17" s="5">
        <f>E17+H17+K17</f>
        <v>346484832.19000006</v>
      </c>
      <c r="C17" s="5">
        <f>F17+I17+L17</f>
        <v>341904670.31000006</v>
      </c>
      <c r="D17" s="2">
        <f>(B17-C17)/C17</f>
        <v>0.013396020229402623</v>
      </c>
      <c r="E17" s="17">
        <f>SUM('0708b01'!E35,'0910b01'!E9)</f>
        <v>305468031.49</v>
      </c>
      <c r="F17" s="17">
        <f>SUM('0708b01'!F35,'0910b01'!F9)</f>
        <v>301344070.72</v>
      </c>
      <c r="G17" s="2">
        <f>(E17-F17)/F17</f>
        <v>0.013685222875454692</v>
      </c>
      <c r="H17" s="12">
        <f>SUM('0708b01'!H35,'0910b01'!H9)</f>
        <v>17295174.54</v>
      </c>
      <c r="I17" s="12">
        <f>SUM('0708b01'!I35,'0910b01'!I9)</f>
        <v>19686634.31</v>
      </c>
      <c r="J17" s="2">
        <f>(H17-I17)/I17</f>
        <v>-0.12147631394693183</v>
      </c>
      <c r="K17" s="12">
        <f>SUM('0708b01'!K35,'0910b01'!K9)</f>
        <v>23721626.159999996</v>
      </c>
      <c r="L17" s="12">
        <f>SUM('0708b01'!L35,'0910b01'!L9)</f>
        <v>20873965.28</v>
      </c>
      <c r="M17" s="2">
        <f>(K17-L17)/L17</f>
        <v>0.13642165452523905</v>
      </c>
    </row>
    <row r="18" spans="1:13" ht="12.75" customHeight="1">
      <c r="A18" s="1" t="s">
        <v>10</v>
      </c>
      <c r="B18" s="4">
        <f>(B17/B15)</f>
        <v>208.51590488730926</v>
      </c>
      <c r="C18" s="4">
        <f>(C17/C15)</f>
        <v>203.58533366638545</v>
      </c>
      <c r="D18" s="2">
        <f>(B18-C18)/C18</f>
        <v>0.024218695581497626</v>
      </c>
      <c r="E18" s="4">
        <f>(E17/E15)</f>
        <v>231.59536358212034</v>
      </c>
      <c r="F18" s="4">
        <f>(F17/F15)</f>
        <v>226.79514559277976</v>
      </c>
      <c r="G18" s="2">
        <f>(E18-F18)/F18</f>
        <v>0.02116543533942995</v>
      </c>
      <c r="H18" s="4">
        <f>(H17/H15)</f>
        <v>89.96704383605824</v>
      </c>
      <c r="I18" s="4">
        <f>(I17/I15)</f>
        <v>88.71809640335104</v>
      </c>
      <c r="J18" s="2">
        <f>(H18-I18)/I18</f>
        <v>0.014077707743287676</v>
      </c>
      <c r="K18" s="4">
        <f>(K17/K15)</f>
        <v>157.66172950770638</v>
      </c>
      <c r="L18" s="4">
        <f>(L17/L15)</f>
        <v>162.05236612064283</v>
      </c>
      <c r="M18" s="2">
        <f>(K18-L18)/L18</f>
        <v>-0.027093937089864878</v>
      </c>
    </row>
    <row r="19" spans="1:11" ht="15.75">
      <c r="A19" s="21" t="s">
        <v>54</v>
      </c>
      <c r="B19" s="1"/>
      <c r="C19" s="1"/>
      <c r="D19" s="1"/>
      <c r="E19" s="1"/>
      <c r="F19" s="1"/>
      <c r="G19" s="1"/>
      <c r="H19" s="1"/>
      <c r="I19" s="1"/>
      <c r="J19" s="1"/>
      <c r="K19" s="1"/>
    </row>
    <row r="20" spans="1:12" ht="16.5">
      <c r="A20" s="22" t="s">
        <v>13</v>
      </c>
      <c r="B20" s="9"/>
      <c r="C20" s="9"/>
      <c r="D20" s="9"/>
      <c r="E20" s="9"/>
      <c r="F20" s="9"/>
      <c r="G20" s="9"/>
      <c r="H20" s="9"/>
      <c r="I20" s="9"/>
      <c r="J20" s="9"/>
      <c r="K20" s="10"/>
      <c r="L20" s="10"/>
    </row>
    <row r="21" spans="1:12" ht="16.5">
      <c r="A21" s="11" t="s">
        <v>28</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29</v>
      </c>
      <c r="B23" s="15">
        <v>2011</v>
      </c>
      <c r="C23" s="15">
        <v>2010</v>
      </c>
      <c r="D23" s="7" t="s">
        <v>5</v>
      </c>
      <c r="E23" s="15">
        <v>2011</v>
      </c>
      <c r="F23" s="15">
        <v>2010</v>
      </c>
      <c r="G23" s="7" t="s">
        <v>5</v>
      </c>
      <c r="H23" s="15">
        <v>2011</v>
      </c>
      <c r="I23" s="15">
        <v>2010</v>
      </c>
      <c r="J23" s="7" t="s">
        <v>5</v>
      </c>
      <c r="K23" s="15">
        <v>2011</v>
      </c>
      <c r="L23" s="15">
        <v>2010</v>
      </c>
      <c r="M23" s="7" t="s">
        <v>5</v>
      </c>
    </row>
    <row r="24" spans="1:13" ht="15.75">
      <c r="A24" s="1" t="s">
        <v>6</v>
      </c>
      <c r="B24" s="1">
        <f>E24+H24+K24</f>
        <v>308655</v>
      </c>
      <c r="C24" s="1">
        <f>F24+I24+L24</f>
        <v>320811</v>
      </c>
      <c r="D24" s="2">
        <f>(B24-C24)/C24</f>
        <v>-0.03789146880873785</v>
      </c>
      <c r="E24" s="1">
        <v>231932</v>
      </c>
      <c r="F24" s="1">
        <v>243886</v>
      </c>
      <c r="G24" s="2">
        <f>(E24-F24)/F24</f>
        <v>-0.04901470359102204</v>
      </c>
      <c r="H24" s="1">
        <v>45835</v>
      </c>
      <c r="I24" s="1">
        <v>43797</v>
      </c>
      <c r="J24" s="2">
        <f>(H24-I24)/I24</f>
        <v>0.04653286754800557</v>
      </c>
      <c r="K24" s="1">
        <v>30888</v>
      </c>
      <c r="L24" s="1">
        <v>33128</v>
      </c>
      <c r="M24" s="2">
        <f>(K24-L24)/L24</f>
        <v>-0.06761651774933591</v>
      </c>
    </row>
    <row r="25" spans="1:13" ht="15.75">
      <c r="A25" s="1" t="s">
        <v>7</v>
      </c>
      <c r="B25" s="1">
        <f>E25+H25+K25</f>
        <v>125833</v>
      </c>
      <c r="C25" s="1">
        <f>F25+I25+L25</f>
        <v>130977</v>
      </c>
      <c r="D25" s="2">
        <f>(B25-C25)/C25</f>
        <v>-0.03927407102010277</v>
      </c>
      <c r="E25" s="1">
        <v>104688</v>
      </c>
      <c r="F25" s="1">
        <v>107335</v>
      </c>
      <c r="G25" s="2">
        <f>(E25-F25)/F25</f>
        <v>-0.02466110774677412</v>
      </c>
      <c r="H25" s="1">
        <v>12597</v>
      </c>
      <c r="I25" s="1">
        <v>15060</v>
      </c>
      <c r="J25" s="2">
        <f>(H25-I25)/I25</f>
        <v>-0.16354581673306773</v>
      </c>
      <c r="K25" s="1">
        <v>8548</v>
      </c>
      <c r="L25" s="1">
        <v>8582</v>
      </c>
      <c r="M25" s="2">
        <f>(K25-L25)/L25</f>
        <v>-0.003961780470752739</v>
      </c>
    </row>
    <row r="26" spans="1:13" ht="15.75">
      <c r="A26" s="1" t="s">
        <v>8</v>
      </c>
      <c r="B26" s="2">
        <f>(B25/B24)</f>
        <v>0.4076817158315919</v>
      </c>
      <c r="C26" s="2">
        <f>(C25/C24)</f>
        <v>0.4082684197237626</v>
      </c>
      <c r="D26" s="2">
        <f>(B26-C26)</f>
        <v>-0.0005867038921706924</v>
      </c>
      <c r="E26" s="2">
        <f>(E25/E24)</f>
        <v>0.4513736784919718</v>
      </c>
      <c r="F26" s="2">
        <f>(F25/F24)</f>
        <v>0.440103162953183</v>
      </c>
      <c r="G26" s="2">
        <f>(E26-F26)</f>
        <v>0.011270515538788772</v>
      </c>
      <c r="H26" s="2">
        <f>(H25/H24)</f>
        <v>0.2748336424130032</v>
      </c>
      <c r="I26" s="2">
        <f>(I25/I24)</f>
        <v>0.34385916843619424</v>
      </c>
      <c r="J26" s="2">
        <f>(H26-I26)</f>
        <v>-0.06902552602319106</v>
      </c>
      <c r="K26" s="2">
        <f>(K25/K24)</f>
        <v>0.27674177674177675</v>
      </c>
      <c r="L26" s="2">
        <f>(L25/L24)</f>
        <v>0.2590557836271432</v>
      </c>
      <c r="M26" s="2">
        <f>(K26-L26)</f>
        <v>0.017685993114633536</v>
      </c>
    </row>
    <row r="27" spans="1:13" ht="15.75">
      <c r="A27" s="1" t="s">
        <v>9</v>
      </c>
      <c r="B27" s="5">
        <f>E27+H27+K27</f>
        <v>18578666.18</v>
      </c>
      <c r="C27" s="5">
        <f>F27+I27+L27</f>
        <v>19140608.200000003</v>
      </c>
      <c r="D27" s="2">
        <f>(B27-C27)/C27</f>
        <v>-0.02935862926236603</v>
      </c>
      <c r="E27" s="5">
        <v>16548337.27</v>
      </c>
      <c r="F27" s="5">
        <v>16905544.01</v>
      </c>
      <c r="G27" s="2">
        <f>(E27-F27)/F27</f>
        <v>-0.02112956198207561</v>
      </c>
      <c r="H27" s="5">
        <v>1034191.93</v>
      </c>
      <c r="I27" s="5">
        <v>1099658.82</v>
      </c>
      <c r="J27" s="2">
        <f>(H27-I27)/I27</f>
        <v>-0.05953381977148149</v>
      </c>
      <c r="K27" s="5">
        <v>996136.98</v>
      </c>
      <c r="L27" s="5">
        <v>1135405.37</v>
      </c>
      <c r="M27" s="2">
        <f>(K27-L27)/L27</f>
        <v>-0.12265961891654618</v>
      </c>
    </row>
    <row r="28" spans="1:13" ht="15.75">
      <c r="A28" s="1" t="s">
        <v>10</v>
      </c>
      <c r="B28" s="4">
        <f>(B27/B25)</f>
        <v>147.64542035872944</v>
      </c>
      <c r="C28" s="4">
        <f>(C27/C25)</f>
        <v>146.1371706482818</v>
      </c>
      <c r="D28" s="2">
        <f>(B28-C28)/C28</f>
        <v>0.010320780837324746</v>
      </c>
      <c r="E28" s="4">
        <f>(E27/E25)</f>
        <v>158.07291446966224</v>
      </c>
      <c r="F28" s="4">
        <f>(F27/F25)</f>
        <v>157.50262272324966</v>
      </c>
      <c r="G28" s="2">
        <f>(E28-F28)/F28</f>
        <v>0.0036208396822359433</v>
      </c>
      <c r="H28" s="4">
        <f>(H27/H25)</f>
        <v>82.0982718107486</v>
      </c>
      <c r="I28" s="4">
        <f>(I27/I25)</f>
        <v>73.01851394422312</v>
      </c>
      <c r="J28" s="2">
        <f>(H28-I28)/I28</f>
        <v>0.12434870796550676</v>
      </c>
      <c r="K28" s="4">
        <f>(K27/K25)</f>
        <v>116.53450865699578</v>
      </c>
      <c r="L28" s="4">
        <f>(L27/L25)</f>
        <v>132.3007888604055</v>
      </c>
      <c r="M28" s="2">
        <f>(K28-L28)/L28</f>
        <v>-0.11916996368060354</v>
      </c>
    </row>
    <row r="29" spans="1:11" ht="15.75">
      <c r="A29" s="1"/>
      <c r="B29" s="1"/>
      <c r="C29" s="1"/>
      <c r="D29" s="1"/>
      <c r="E29" s="1"/>
      <c r="F29" s="1"/>
      <c r="G29" s="1"/>
      <c r="H29" s="1"/>
      <c r="I29" s="1"/>
      <c r="J29" s="1"/>
      <c r="K29" s="1"/>
    </row>
    <row r="30" spans="1:12" ht="16.5">
      <c r="A30" s="6" t="s">
        <v>30</v>
      </c>
      <c r="B30" s="7" t="s">
        <v>1</v>
      </c>
      <c r="C30" s="3"/>
      <c r="D30" s="3"/>
      <c r="E30" s="7" t="s">
        <v>2</v>
      </c>
      <c r="F30" s="7"/>
      <c r="G30" s="7"/>
      <c r="H30" s="7" t="s">
        <v>3</v>
      </c>
      <c r="I30" s="7"/>
      <c r="J30" s="7"/>
      <c r="K30" s="7" t="s">
        <v>4</v>
      </c>
      <c r="L30" s="7"/>
    </row>
    <row r="31" spans="2:13" ht="16.5">
      <c r="B31" s="15">
        <v>2011</v>
      </c>
      <c r="C31" s="15">
        <v>2010</v>
      </c>
      <c r="D31" s="7" t="s">
        <v>5</v>
      </c>
      <c r="E31" s="15">
        <v>2011</v>
      </c>
      <c r="F31" s="15">
        <v>2010</v>
      </c>
      <c r="G31" s="7" t="s">
        <v>5</v>
      </c>
      <c r="H31" s="15">
        <v>2011</v>
      </c>
      <c r="I31" s="15">
        <v>2010</v>
      </c>
      <c r="J31" s="7" t="s">
        <v>5</v>
      </c>
      <c r="K31" s="15">
        <v>2011</v>
      </c>
      <c r="L31" s="15">
        <v>2010</v>
      </c>
      <c r="M31" s="7" t="s">
        <v>5</v>
      </c>
    </row>
    <row r="32" spans="1:13" ht="15.75">
      <c r="A32" s="1" t="s">
        <v>6</v>
      </c>
      <c r="B32" s="1">
        <f>E32+H32+K32</f>
        <v>3278696</v>
      </c>
      <c r="C32" s="1">
        <f>F32+I32+L32</f>
        <v>3455425</v>
      </c>
      <c r="D32" s="2">
        <f>(B32-C32)/C32</f>
        <v>-0.051145372855726866</v>
      </c>
      <c r="E32" s="1">
        <f>(E14+E24)</f>
        <v>2393972</v>
      </c>
      <c r="F32" s="1">
        <f>(F14+F24)</f>
        <v>2425864</v>
      </c>
      <c r="G32" s="2">
        <f>(E32-F32)/F32</f>
        <v>-0.013146656201666706</v>
      </c>
      <c r="H32" s="1">
        <f>(H14+H24)</f>
        <v>482170</v>
      </c>
      <c r="I32" s="1">
        <f>(I14+I24)</f>
        <v>656195</v>
      </c>
      <c r="J32" s="2">
        <f>(H32-I32)/I32</f>
        <v>-0.26520317893309153</v>
      </c>
      <c r="K32" s="1">
        <f>(K14+K24)</f>
        <v>402554</v>
      </c>
      <c r="L32" s="1">
        <f>(L14+L24)</f>
        <v>373366</v>
      </c>
      <c r="M32" s="2">
        <f>(K32-L32)/L32</f>
        <v>0.07817530251817252</v>
      </c>
    </row>
    <row r="33" spans="1:13" ht="15.75">
      <c r="A33" s="1" t="s">
        <v>7</v>
      </c>
      <c r="B33" s="1">
        <f>E33+H33+K33</f>
        <v>1787504</v>
      </c>
      <c r="C33" s="1">
        <f>F33+I33+L33</f>
        <v>1810394</v>
      </c>
      <c r="D33" s="2">
        <f>(B33-C33)/C33</f>
        <v>-0.01264365657420429</v>
      </c>
      <c r="E33" s="1">
        <f>(E15+E25)</f>
        <v>1423661</v>
      </c>
      <c r="F33" s="1">
        <f>(F15+F25)</f>
        <v>1436041</v>
      </c>
      <c r="G33" s="2">
        <f>(E33-F33)/F33</f>
        <v>-0.008620923775853197</v>
      </c>
      <c r="H33" s="1">
        <f>(H15+H25)</f>
        <v>204836</v>
      </c>
      <c r="I33" s="1">
        <f>(I15+I25)</f>
        <v>236961</v>
      </c>
      <c r="J33" s="2">
        <f>(H33-I33)/I33</f>
        <v>-0.1355708323310587</v>
      </c>
      <c r="K33" s="1">
        <f>(K15+K25)</f>
        <v>159007</v>
      </c>
      <c r="L33" s="1">
        <f>(L15+L25)</f>
        <v>137392</v>
      </c>
      <c r="M33" s="2">
        <f>(K33-L33)/L33</f>
        <v>0.15732357051356702</v>
      </c>
    </row>
    <row r="34" spans="1:13" ht="15.75">
      <c r="A34" s="1" t="s">
        <v>8</v>
      </c>
      <c r="B34" s="2">
        <f>(B33/B32)</f>
        <v>0.5451874769725525</v>
      </c>
      <c r="C34" s="2">
        <f>(C33/C32)</f>
        <v>0.5239280262196402</v>
      </c>
      <c r="D34" s="2">
        <f>(B34-C34)</f>
        <v>0.021259450752912357</v>
      </c>
      <c r="E34" s="2">
        <f>(E33/E32)</f>
        <v>0.5946857356727647</v>
      </c>
      <c r="F34" s="2">
        <f>(F33/F32)</f>
        <v>0.5919709431361362</v>
      </c>
      <c r="G34" s="2">
        <f>(E34-F34)</f>
        <v>0.002714792536628541</v>
      </c>
      <c r="H34" s="2">
        <f>(H33/H32)</f>
        <v>0.4248211211813261</v>
      </c>
      <c r="I34" s="2">
        <f>(I33/I32)</f>
        <v>0.36111369333810833</v>
      </c>
      <c r="J34" s="2">
        <f>(H34-I34)</f>
        <v>0.06370742784321776</v>
      </c>
      <c r="K34" s="2">
        <f>(K33/K32)</f>
        <v>0.3949954540260437</v>
      </c>
      <c r="L34" s="2">
        <f>(L33/L32)</f>
        <v>0.36798208728164855</v>
      </c>
      <c r="M34" s="2">
        <f>(K34-L34)</f>
        <v>0.02701336674439514</v>
      </c>
    </row>
    <row r="35" spans="1:13" ht="15.75">
      <c r="A35" s="1" t="s">
        <v>9</v>
      </c>
      <c r="B35" s="5">
        <f>E35+H35+K35</f>
        <v>365063498.37</v>
      </c>
      <c r="C35" s="5">
        <f>F35+I35+L35</f>
        <v>361045278.51</v>
      </c>
      <c r="D35" s="2">
        <f>(B35-C35)/C35</f>
        <v>0.01112940702779117</v>
      </c>
      <c r="E35" s="5">
        <f>(E17+E27)</f>
        <v>322016368.76</v>
      </c>
      <c r="F35" s="5">
        <f>(F17+F27)</f>
        <v>318249614.73</v>
      </c>
      <c r="G35" s="2">
        <f>(E35-F35)/F35</f>
        <v>0.011835847886872228</v>
      </c>
      <c r="H35" s="5">
        <f>(H17+H27)</f>
        <v>18329366.47</v>
      </c>
      <c r="I35" s="5">
        <f>(I17+I27)</f>
        <v>20786293.13</v>
      </c>
      <c r="J35" s="2">
        <f>(H35-I35)/I35</f>
        <v>-0.11819936554507736</v>
      </c>
      <c r="K35" s="5">
        <f>(K17+K27)</f>
        <v>24717763.139999997</v>
      </c>
      <c r="L35" s="5">
        <f>(L17+L27)</f>
        <v>22009370.650000002</v>
      </c>
      <c r="M35" s="2">
        <f>(K35-L35)/L35</f>
        <v>0.12305633509788678</v>
      </c>
    </row>
    <row r="36" spans="1:13" ht="15.75">
      <c r="A36" s="1" t="s">
        <v>10</v>
      </c>
      <c r="B36" s="4">
        <f>(B35/B33)</f>
        <v>204.23087073931023</v>
      </c>
      <c r="C36" s="4">
        <f>(C35/C33)</f>
        <v>199.42911792129226</v>
      </c>
      <c r="D36" s="2">
        <f>(B36-C36)/C36</f>
        <v>0.0240774911310246</v>
      </c>
      <c r="E36" s="4">
        <f>(E35/E33)</f>
        <v>226.18893736640956</v>
      </c>
      <c r="F36" s="4">
        <f>(F35/F33)</f>
        <v>221.61596690484464</v>
      </c>
      <c r="G36" s="2">
        <f>(E36-F36)/F36</f>
        <v>0.020634661506715442</v>
      </c>
      <c r="H36" s="4">
        <f>(H35/H33)</f>
        <v>89.4831302603058</v>
      </c>
      <c r="I36" s="4">
        <f>(I35/I33)</f>
        <v>87.72031317389781</v>
      </c>
      <c r="J36" s="2">
        <f>(H36-I36)/I36</f>
        <v>0.02009588227202703</v>
      </c>
      <c r="K36" s="4">
        <f>(K35/K33)</f>
        <v>155.45078606602223</v>
      </c>
      <c r="L36" s="4">
        <f>(L35/L33)</f>
        <v>160.19397526784675</v>
      </c>
      <c r="M36" s="2">
        <f>(K36-L36)/L36</f>
        <v>-0.0296090361319384</v>
      </c>
    </row>
    <row r="37" ht="12" customHeight="1">
      <c r="A37" s="13">
        <f ca="1">NOW()</f>
        <v>41003.67368726852</v>
      </c>
    </row>
    <row r="38" spans="1:12" ht="12" customHeight="1">
      <c r="A38" s="1" t="s">
        <v>51</v>
      </c>
      <c r="B38" s="9"/>
      <c r="C38" s="9"/>
      <c r="D38" s="9"/>
      <c r="E38" s="9"/>
      <c r="F38" s="9"/>
      <c r="G38" s="9"/>
      <c r="H38" s="9"/>
      <c r="I38" s="9"/>
      <c r="J38" s="9"/>
      <c r="K38" s="10"/>
      <c r="L38" s="10"/>
    </row>
    <row r="39" spans="1:12" ht="12" customHeight="1">
      <c r="A39" s="1" t="s">
        <v>52</v>
      </c>
      <c r="B39" s="7"/>
      <c r="C39" s="3"/>
      <c r="D39" s="3"/>
      <c r="E39" s="7"/>
      <c r="F39" s="7"/>
      <c r="G39" s="7"/>
      <c r="H39" s="7"/>
      <c r="I39" s="7"/>
      <c r="J39" s="7"/>
      <c r="K39" s="7"/>
      <c r="L39" s="7"/>
    </row>
  </sheetData>
  <sheetProtection/>
  <printOptions horizontalCentered="1"/>
  <pageMargins left="0.5" right="0.5" top="0.75" bottom="0.75" header="0" footer="0"/>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M36"/>
  <sheetViews>
    <sheetView showGridLines="0" tabSelected="1" zoomScalePageLayoutView="0" workbookViewId="0" topLeftCell="A1">
      <selection activeCell="A1" sqref="A1"/>
    </sheetView>
  </sheetViews>
  <sheetFormatPr defaultColWidth="9.00390625" defaultRowHeight="15.75"/>
  <cols>
    <col min="1" max="1" width="17.50390625" style="0" customWidth="1"/>
    <col min="2" max="3" width="9.625" style="0" customWidth="1"/>
    <col min="4" max="4" width="5.50390625" style="0" customWidth="1"/>
    <col min="5" max="5" width="13.125" style="0" customWidth="1"/>
    <col min="6" max="6" width="12.00390625" style="0" customWidth="1"/>
    <col min="7" max="7" width="6.50390625" style="0" customWidth="1"/>
    <col min="8" max="9" width="8.625" style="0" customWidth="1"/>
    <col min="10" max="10" width="6.25390625" style="0" customWidth="1"/>
    <col min="11" max="11" width="9.375" style="0" customWidth="1"/>
    <col min="12" max="12" width="8.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22</v>
      </c>
      <c r="B2" s="9"/>
      <c r="C2" s="9"/>
      <c r="D2" s="9"/>
      <c r="E2" s="9"/>
      <c r="F2" s="9"/>
      <c r="G2" s="9"/>
      <c r="H2" s="9"/>
      <c r="I2" s="9"/>
      <c r="J2" s="9"/>
      <c r="K2" s="10"/>
      <c r="L2" s="10"/>
    </row>
    <row r="3" spans="1:12" ht="12.75" customHeight="1">
      <c r="A3" s="11"/>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26</v>
      </c>
      <c r="B5" s="15">
        <v>2011</v>
      </c>
      <c r="C5" s="15">
        <v>2010</v>
      </c>
      <c r="D5" s="7" t="s">
        <v>5</v>
      </c>
      <c r="E5" s="15">
        <v>2011</v>
      </c>
      <c r="F5" s="15">
        <v>2010</v>
      </c>
      <c r="G5" s="7" t="s">
        <v>5</v>
      </c>
      <c r="H5" s="15">
        <v>2011</v>
      </c>
      <c r="I5" s="15">
        <v>2010</v>
      </c>
      <c r="J5" s="7" t="s">
        <v>5</v>
      </c>
      <c r="K5" s="15">
        <v>2011</v>
      </c>
      <c r="L5" s="15">
        <v>2010</v>
      </c>
      <c r="M5" s="7" t="s">
        <v>5</v>
      </c>
    </row>
    <row r="6" spans="1:13" ht="12.75" customHeight="1">
      <c r="A6" s="1" t="s">
        <v>6</v>
      </c>
      <c r="B6" s="1">
        <f>E6+H6+K6</f>
        <v>320941</v>
      </c>
      <c r="C6" s="1">
        <f>F6+I6+L6</f>
        <v>326810</v>
      </c>
      <c r="D6" s="2">
        <f>(B6-C6)/C6</f>
        <v>-0.01795844680395337</v>
      </c>
      <c r="E6" s="1">
        <v>236792</v>
      </c>
      <c r="F6" s="1">
        <v>238927</v>
      </c>
      <c r="G6" s="2">
        <f>(E6-F6)/F6</f>
        <v>-0.008935783733106765</v>
      </c>
      <c r="H6" s="1">
        <v>43287</v>
      </c>
      <c r="I6" s="1">
        <v>47580</v>
      </c>
      <c r="J6" s="2">
        <f>(H6-I6)/I6</f>
        <v>-0.09022698612862547</v>
      </c>
      <c r="K6" s="1">
        <v>40862</v>
      </c>
      <c r="L6" s="1">
        <v>40303</v>
      </c>
      <c r="M6" s="2">
        <f>(K6-L6)/L6</f>
        <v>0.013869935240552812</v>
      </c>
    </row>
    <row r="7" spans="1:13" ht="12.75" customHeight="1">
      <c r="A7" s="1" t="s">
        <v>7</v>
      </c>
      <c r="B7" s="1">
        <f>E7+H7+K7</f>
        <v>171028</v>
      </c>
      <c r="C7" s="1">
        <f>F7+I7+L7</f>
        <v>154994</v>
      </c>
      <c r="D7" s="2">
        <f>(B7-C7)/C7</f>
        <v>0.103449165774159</v>
      </c>
      <c r="E7" s="1">
        <v>137415</v>
      </c>
      <c r="F7" s="1">
        <v>122130</v>
      </c>
      <c r="G7" s="2">
        <f>(E7-F7)/F7</f>
        <v>0.12515352493244902</v>
      </c>
      <c r="H7" s="1">
        <v>17739</v>
      </c>
      <c r="I7" s="1">
        <v>18206</v>
      </c>
      <c r="J7" s="2">
        <f>(H7-I7)/I7</f>
        <v>-0.02565088432384928</v>
      </c>
      <c r="K7" s="1">
        <v>15874</v>
      </c>
      <c r="L7" s="1">
        <v>14658</v>
      </c>
      <c r="M7" s="2">
        <f>(K7-L7)/L7</f>
        <v>0.08295811161140675</v>
      </c>
    </row>
    <row r="8" spans="1:13" ht="12.75" customHeight="1">
      <c r="A8" s="1" t="s">
        <v>8</v>
      </c>
      <c r="B8" s="2">
        <f>(B7/B6)</f>
        <v>0.5328954543046853</v>
      </c>
      <c r="C8" s="2">
        <f>(C7/C6)</f>
        <v>0.4742633334353294</v>
      </c>
      <c r="D8" s="2">
        <f>(B8-C8)</f>
        <v>0.05863212086935593</v>
      </c>
      <c r="E8" s="2">
        <f>(E7/E6)</f>
        <v>0.5803194364674482</v>
      </c>
      <c r="F8" s="2">
        <f>(F7/F6)</f>
        <v>0.5111603125640886</v>
      </c>
      <c r="G8" s="2">
        <f>(E8-F8)</f>
        <v>0.06915912390335965</v>
      </c>
      <c r="H8" s="2">
        <f>(H7/H6)</f>
        <v>0.40979970891953704</v>
      </c>
      <c r="I8" s="2">
        <f>(I7/I6)</f>
        <v>0.38263976460697774</v>
      </c>
      <c r="J8" s="2">
        <f>(H8-I8)</f>
        <v>0.027159944312559303</v>
      </c>
      <c r="K8" s="2">
        <f>(K7/K6)</f>
        <v>0.38847829279036755</v>
      </c>
      <c r="L8" s="2">
        <f>(L7/L6)</f>
        <v>0.36369501029700024</v>
      </c>
      <c r="M8" s="2">
        <f>(K8-L8)</f>
        <v>0.02478328249336731</v>
      </c>
    </row>
    <row r="9" spans="1:13" ht="12.75" customHeight="1">
      <c r="A9" s="1" t="s">
        <v>9</v>
      </c>
      <c r="B9" s="5">
        <f>E9+H9+K9</f>
        <v>30611024.95</v>
      </c>
      <c r="C9" s="5">
        <f>F9+I9+L9</f>
        <v>26226833.33</v>
      </c>
      <c r="D9" s="2">
        <f>(B9-C9)/C9</f>
        <v>0.1671643528151403</v>
      </c>
      <c r="E9" s="5">
        <v>26775570.7</v>
      </c>
      <c r="F9" s="5">
        <v>22845253.89</v>
      </c>
      <c r="G9" s="2">
        <f>(E9-F9)/F9</f>
        <v>0.1720408461610666</v>
      </c>
      <c r="H9" s="5">
        <v>1719552.06</v>
      </c>
      <c r="I9" s="5">
        <v>1478912.95</v>
      </c>
      <c r="J9" s="2">
        <f>(H9-I9)/I9</f>
        <v>0.162713505213407</v>
      </c>
      <c r="K9" s="5">
        <v>2115902.19</v>
      </c>
      <c r="L9" s="5">
        <v>1902666.49</v>
      </c>
      <c r="M9" s="2">
        <f>(K9-L9)/L9</f>
        <v>0.11207203213002398</v>
      </c>
    </row>
    <row r="10" spans="1:13" ht="12.75" customHeight="1">
      <c r="A10" s="1" t="s">
        <v>10</v>
      </c>
      <c r="B10" s="4">
        <f>(B9/B7)</f>
        <v>178.98253473115514</v>
      </c>
      <c r="C10" s="4">
        <f>(C9/C7)</f>
        <v>169.21192646166946</v>
      </c>
      <c r="D10" s="2">
        <f>(B10-C10)/C10</f>
        <v>0.057741841688085466</v>
      </c>
      <c r="E10" s="4">
        <f>(E9/E7)</f>
        <v>194.85187716042643</v>
      </c>
      <c r="F10" s="4">
        <f>(F9/F7)</f>
        <v>187.05685654630312</v>
      </c>
      <c r="G10" s="2">
        <f>(E10-F10)/F10</f>
        <v>0.041671932042725</v>
      </c>
      <c r="H10" s="4">
        <f>(H9/H7)</f>
        <v>96.93624556062913</v>
      </c>
      <c r="I10" s="4">
        <f>(I9/I7)</f>
        <v>81.23217345929913</v>
      </c>
      <c r="J10" s="2">
        <f>(H10-I10)/I10</f>
        <v>0.19332330322539534</v>
      </c>
      <c r="K10" s="4">
        <f>(K9/K7)</f>
        <v>133.29357376842634</v>
      </c>
      <c r="L10" s="4">
        <f>(L9/L7)</f>
        <v>129.80396302360487</v>
      </c>
      <c r="M10" s="2">
        <f>(K10-L10)/L10</f>
        <v>0.026883699569225712</v>
      </c>
    </row>
    <row r="11" spans="1:11" ht="12.75" customHeight="1">
      <c r="A11" s="1"/>
      <c r="B11" s="1"/>
      <c r="C11" s="1"/>
      <c r="D11" s="1"/>
      <c r="E11" s="1"/>
      <c r="F11" s="1"/>
      <c r="G11" s="1"/>
      <c r="H11" s="1"/>
      <c r="I11" s="1"/>
      <c r="J11" s="1"/>
      <c r="K11" s="1"/>
    </row>
    <row r="12" spans="1:12" ht="12.75" customHeight="1">
      <c r="A12" s="6" t="s">
        <v>25</v>
      </c>
      <c r="B12" s="7" t="s">
        <v>1</v>
      </c>
      <c r="C12" s="3"/>
      <c r="D12" s="3"/>
      <c r="E12" s="7" t="s">
        <v>2</v>
      </c>
      <c r="F12" s="7"/>
      <c r="G12" s="7"/>
      <c r="H12" s="7" t="s">
        <v>3</v>
      </c>
      <c r="I12" s="7"/>
      <c r="J12" s="7"/>
      <c r="K12" s="7" t="s">
        <v>4</v>
      </c>
      <c r="L12" s="7"/>
    </row>
    <row r="13" spans="2:13" ht="12.75" customHeight="1">
      <c r="B13" s="15">
        <v>2011</v>
      </c>
      <c r="C13" s="15">
        <v>2010</v>
      </c>
      <c r="D13" s="7" t="s">
        <v>5</v>
      </c>
      <c r="E13" s="15">
        <v>2011</v>
      </c>
      <c r="F13" s="15">
        <v>2010</v>
      </c>
      <c r="G13" s="7" t="s">
        <v>5</v>
      </c>
      <c r="H13" s="15">
        <v>2011</v>
      </c>
      <c r="I13" s="15">
        <v>2010</v>
      </c>
      <c r="J13" s="7" t="s">
        <v>5</v>
      </c>
      <c r="K13" s="15">
        <v>2011</v>
      </c>
      <c r="L13" s="15">
        <v>2010</v>
      </c>
      <c r="M13" s="7" t="s">
        <v>5</v>
      </c>
    </row>
    <row r="14" spans="1:13" ht="12.75" customHeight="1">
      <c r="A14" s="1" t="s">
        <v>6</v>
      </c>
      <c r="B14" s="1">
        <f>E14+H14+K14</f>
        <v>3599637</v>
      </c>
      <c r="C14" s="1">
        <f>F14+I14+L14</f>
        <v>3782235</v>
      </c>
      <c r="D14" s="2">
        <f>(B14-C14)/C14</f>
        <v>-0.04827780399684314</v>
      </c>
      <c r="E14" s="16">
        <f>SUM('0910b01'!E32,'1112B01'!E6)</f>
        <v>2630764</v>
      </c>
      <c r="F14" s="16">
        <f>SUM('0910b01'!F32,'1112B01'!F6)</f>
        <v>2664791</v>
      </c>
      <c r="G14" s="2">
        <f>(E14-F14)/F14</f>
        <v>-0.012769106470263521</v>
      </c>
      <c r="H14" s="16">
        <f>SUM('0910b01'!H32,'1112B01'!H6)</f>
        <v>525457</v>
      </c>
      <c r="I14" s="16">
        <f>SUM('0910b01'!I32,'1112B01'!I6)</f>
        <v>703775</v>
      </c>
      <c r="J14" s="2">
        <f>(H14-I14)/I14</f>
        <v>-0.2533735924123477</v>
      </c>
      <c r="K14" s="16">
        <f>SUM('0910b01'!K32,'1112B01'!K6)</f>
        <v>443416</v>
      </c>
      <c r="L14" s="16">
        <f>SUM('0910b01'!L32,'1112B01'!L6)</f>
        <v>413669</v>
      </c>
      <c r="M14" s="2">
        <f>(K14-L14)/L14</f>
        <v>0.07191015038593658</v>
      </c>
    </row>
    <row r="15" spans="1:13" ht="12.75" customHeight="1">
      <c r="A15" s="1" t="s">
        <v>7</v>
      </c>
      <c r="B15" s="1">
        <f>E15+H15+K15</f>
        <v>1958532</v>
      </c>
      <c r="C15" s="1">
        <f>F15+I15+L15</f>
        <v>1965388</v>
      </c>
      <c r="D15" s="2">
        <f>(B15-C15)/C15</f>
        <v>-0.003488369726486577</v>
      </c>
      <c r="E15" s="16">
        <f>SUM('0910b01'!E33,'1112B01'!E7)</f>
        <v>1561076</v>
      </c>
      <c r="F15" s="16">
        <f>SUM('0910b01'!F33,'1112B01'!F7)</f>
        <v>1558171</v>
      </c>
      <c r="G15" s="2">
        <f>(E15-F15)/F15</f>
        <v>0.0018643653360253785</v>
      </c>
      <c r="H15" s="16">
        <f>SUM('0910b01'!H33,'1112B01'!H7)</f>
        <v>222575</v>
      </c>
      <c r="I15" s="16">
        <f>SUM('0910b01'!I33,'1112B01'!I7)</f>
        <v>255167</v>
      </c>
      <c r="J15" s="2">
        <f>(H15-I15)/I15</f>
        <v>-0.12772811531271677</v>
      </c>
      <c r="K15" s="16">
        <f>SUM('0910b01'!K33,'1112B01'!K7)</f>
        <v>174881</v>
      </c>
      <c r="L15" s="16">
        <f>SUM('0910b01'!L33,'1112B01'!L7)</f>
        <v>152050</v>
      </c>
      <c r="M15" s="2">
        <f>(K15-L15)/L15</f>
        <v>0.15015455442288722</v>
      </c>
    </row>
    <row r="16" spans="1:13" ht="12.75" customHeight="1">
      <c r="A16" s="1" t="s">
        <v>8</v>
      </c>
      <c r="B16" s="2">
        <f>(B15/B14)</f>
        <v>0.5440915292291972</v>
      </c>
      <c r="C16" s="2">
        <f>(C15/C14)</f>
        <v>0.5196366698526136</v>
      </c>
      <c r="D16" s="2">
        <f>(B16-C16)</f>
        <v>0.02445485937658365</v>
      </c>
      <c r="E16" s="2">
        <f>(E15/E14)</f>
        <v>0.593392641833323</v>
      </c>
      <c r="F16" s="2">
        <f>(F15/F14)</f>
        <v>0.5847254062326088</v>
      </c>
      <c r="G16" s="2">
        <f>(E16-F16)</f>
        <v>0.00866723560071414</v>
      </c>
      <c r="H16" s="2">
        <f>(H15/H14)</f>
        <v>0.42358366146040494</v>
      </c>
      <c r="I16" s="2">
        <f>(I15/I14)</f>
        <v>0.36256900287734006</v>
      </c>
      <c r="J16" s="2">
        <f>(H16-I16)</f>
        <v>0.061014658583064874</v>
      </c>
      <c r="K16" s="2">
        <f>(K15/K14)</f>
        <v>0.39439487975174553</v>
      </c>
      <c r="L16" s="2">
        <f>(L15/L14)</f>
        <v>0.3675644053579069</v>
      </c>
      <c r="M16" s="2">
        <f>(K16-L16)</f>
        <v>0.02683047439383862</v>
      </c>
    </row>
    <row r="17" spans="1:13" ht="12.75" customHeight="1">
      <c r="A17" s="1" t="s">
        <v>9</v>
      </c>
      <c r="B17" s="5">
        <f>E17+H17+K17</f>
        <v>395674523.31999993</v>
      </c>
      <c r="C17" s="5">
        <f>F17+I17+L17</f>
        <v>387272111.84</v>
      </c>
      <c r="D17" s="2">
        <f>(B17-C17)/C17</f>
        <v>0.021696402150102108</v>
      </c>
      <c r="E17" s="18">
        <f>SUM('0910b01'!E35,'1112B01'!E9)</f>
        <v>348791939.46</v>
      </c>
      <c r="F17" s="18">
        <f>SUM('0910b01'!F35,'1112B01'!F9)</f>
        <v>341094868.62</v>
      </c>
      <c r="G17" s="2">
        <f>(E17-F17)/F17</f>
        <v>0.022565777289880514</v>
      </c>
      <c r="H17" s="16">
        <f>SUM('0910b01'!H35,'1112B01'!H9)</f>
        <v>20048918.529999997</v>
      </c>
      <c r="I17" s="16">
        <f>SUM('0910b01'!I35,'1112B01'!I9)</f>
        <v>22265206.08</v>
      </c>
      <c r="J17" s="2">
        <f>(H17-I17)/I17</f>
        <v>-0.09954040137947831</v>
      </c>
      <c r="K17" s="16">
        <f>SUM('0910b01'!K35,'1112B01'!K9)</f>
        <v>26833665.33</v>
      </c>
      <c r="L17" s="16">
        <f>SUM('0910b01'!L35,'1112B01'!L9)</f>
        <v>23912037.14</v>
      </c>
      <c r="M17" s="2">
        <f>(K17-L17)/L17</f>
        <v>0.12218232068202607</v>
      </c>
    </row>
    <row r="18" spans="1:13" ht="12.75" customHeight="1">
      <c r="A18" s="1" t="s">
        <v>10</v>
      </c>
      <c r="B18" s="4">
        <f>(B17/B15)</f>
        <v>202.02607019951674</v>
      </c>
      <c r="C18" s="4">
        <f>(C17/C15)</f>
        <v>197.046136355773</v>
      </c>
      <c r="D18" s="2">
        <f>(B18-C18)/C18</f>
        <v>0.02527293321170383</v>
      </c>
      <c r="E18" s="4">
        <f>(E17/E15)</f>
        <v>223.43046684466353</v>
      </c>
      <c r="F18" s="4">
        <f>(F17/F15)</f>
        <v>218.9072114806398</v>
      </c>
      <c r="G18" s="2">
        <f>(E18-F18)/F18</f>
        <v>0.020662888780271012</v>
      </c>
      <c r="H18" s="4">
        <f>(H17/H15)</f>
        <v>90.0771359317084</v>
      </c>
      <c r="I18" s="4">
        <f>(I17/I15)</f>
        <v>87.2573886121638</v>
      </c>
      <c r="J18" s="2">
        <f>(H18-I18)/I18</f>
        <v>0.032315284291598974</v>
      </c>
      <c r="K18" s="4">
        <f>(K17/K15)</f>
        <v>153.4395693643106</v>
      </c>
      <c r="L18" s="4">
        <f>(L17/L15)</f>
        <v>157.2643021374548</v>
      </c>
      <c r="M18" s="2">
        <f>(K18-L18)/L18</f>
        <v>-0.024320412968235144</v>
      </c>
    </row>
    <row r="19" spans="1:11" ht="15.75">
      <c r="A19" s="21" t="s">
        <v>54</v>
      </c>
      <c r="B19" s="1"/>
      <c r="C19" s="1"/>
      <c r="D19" s="1"/>
      <c r="E19" s="1"/>
      <c r="F19" s="1"/>
      <c r="G19" s="1"/>
      <c r="H19" s="1"/>
      <c r="I19" s="1"/>
      <c r="J19" s="1"/>
      <c r="K19" s="1"/>
    </row>
    <row r="20" spans="1:12" ht="16.5">
      <c r="A20" s="22" t="s">
        <v>13</v>
      </c>
      <c r="B20" s="9"/>
      <c r="C20" s="9"/>
      <c r="D20" s="9"/>
      <c r="E20" s="9"/>
      <c r="F20" s="9"/>
      <c r="G20" s="9"/>
      <c r="H20" s="9"/>
      <c r="I20" s="9"/>
      <c r="J20" s="9"/>
      <c r="K20" s="10"/>
      <c r="L20" s="10"/>
    </row>
    <row r="21" spans="1:12" ht="16.5">
      <c r="A21" s="25" t="s">
        <v>23</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24</v>
      </c>
      <c r="B23" s="15">
        <v>2011</v>
      </c>
      <c r="C23" s="15">
        <v>2010</v>
      </c>
      <c r="D23" s="7" t="s">
        <v>5</v>
      </c>
      <c r="E23" s="15">
        <v>2011</v>
      </c>
      <c r="F23" s="15">
        <v>2010</v>
      </c>
      <c r="G23" s="7" t="s">
        <v>5</v>
      </c>
      <c r="H23" s="15">
        <v>2011</v>
      </c>
      <c r="I23" s="15">
        <v>2010</v>
      </c>
      <c r="J23" s="7" t="s">
        <v>5</v>
      </c>
      <c r="K23" s="15">
        <v>2011</v>
      </c>
      <c r="L23" s="15">
        <v>2010</v>
      </c>
      <c r="M23" s="7" t="s">
        <v>5</v>
      </c>
    </row>
    <row r="24" spans="1:13" ht="15.75">
      <c r="A24" s="1" t="s">
        <v>6</v>
      </c>
      <c r="B24" s="1">
        <f>E24+H24+K24</f>
        <v>341610</v>
      </c>
      <c r="C24" s="1">
        <f>F24+I24+L24</f>
        <v>345471</v>
      </c>
      <c r="D24" s="2">
        <f>(B24-C24)/C24</f>
        <v>-0.011176046614621777</v>
      </c>
      <c r="E24" s="1">
        <v>253919</v>
      </c>
      <c r="F24" s="1">
        <v>253595</v>
      </c>
      <c r="G24" s="2">
        <f>(E24-F24)/F24</f>
        <v>0.0012776277134801553</v>
      </c>
      <c r="H24" s="1">
        <v>44865</v>
      </c>
      <c r="I24" s="1">
        <v>49257</v>
      </c>
      <c r="J24" s="2">
        <f>(H24-I24)/I24</f>
        <v>-0.08916499177781838</v>
      </c>
      <c r="K24" s="1">
        <v>42826</v>
      </c>
      <c r="L24" s="1">
        <v>42619</v>
      </c>
      <c r="M24" s="2">
        <f>(K24-L24)/L24</f>
        <v>0.004856988667026443</v>
      </c>
    </row>
    <row r="25" spans="1:13" ht="15.75">
      <c r="A25" s="1" t="s">
        <v>7</v>
      </c>
      <c r="B25" s="1">
        <f>E25+H25+K25</f>
        <v>169241</v>
      </c>
      <c r="C25" s="1">
        <f>F25+I25+L25</f>
        <v>161514</v>
      </c>
      <c r="D25" s="2">
        <f>(B25-C25)/C25</f>
        <v>0.04784105402627636</v>
      </c>
      <c r="E25" s="1">
        <v>138246</v>
      </c>
      <c r="F25" s="1">
        <v>130513</v>
      </c>
      <c r="G25" s="2">
        <f>(E25-F25)/F25</f>
        <v>0.059250802602039646</v>
      </c>
      <c r="H25" s="1">
        <v>15691</v>
      </c>
      <c r="I25" s="1">
        <v>17269</v>
      </c>
      <c r="J25" s="2">
        <f>(H25-I25)/I25</f>
        <v>-0.09137761306387168</v>
      </c>
      <c r="K25" s="1">
        <v>15304</v>
      </c>
      <c r="L25" s="1">
        <v>13732</v>
      </c>
      <c r="M25" s="2">
        <f>(K25-L25)/L25</f>
        <v>0.1144771337023012</v>
      </c>
    </row>
    <row r="26" spans="1:13" ht="15.75">
      <c r="A26" s="1" t="s">
        <v>8</v>
      </c>
      <c r="B26" s="2">
        <f>(B25/B24)</f>
        <v>0.49542167969321743</v>
      </c>
      <c r="C26" s="2">
        <f>(C25/C24)</f>
        <v>0.4675182576829893</v>
      </c>
      <c r="D26" s="2">
        <f>(B26-C26)</f>
        <v>0.027903422010228107</v>
      </c>
      <c r="E26" s="2">
        <f>(E25/E24)</f>
        <v>0.5444492141194633</v>
      </c>
      <c r="F26" s="2">
        <f>(F25/F24)</f>
        <v>0.5146513141031961</v>
      </c>
      <c r="G26" s="2">
        <f>(E26-F26)</f>
        <v>0.029797900016267254</v>
      </c>
      <c r="H26" s="2">
        <f>(H25/H24)</f>
        <v>0.34973810319848436</v>
      </c>
      <c r="I26" s="2">
        <f>(I25/I24)</f>
        <v>0.3505897638914266</v>
      </c>
      <c r="J26" s="2">
        <f>(H26-I26)</f>
        <v>-0.0008516606929422355</v>
      </c>
      <c r="K26" s="2">
        <f>(K25/K24)</f>
        <v>0.3573530098538271</v>
      </c>
      <c r="L26" s="2">
        <f>(L25/L24)</f>
        <v>0.3222037119594547</v>
      </c>
      <c r="M26" s="2">
        <f>(K26-L26)</f>
        <v>0.03514929789437243</v>
      </c>
    </row>
    <row r="27" spans="1:13" ht="15.75">
      <c r="A27" s="1" t="s">
        <v>9</v>
      </c>
      <c r="B27" s="5">
        <f>E27+H27+K27</f>
        <v>39412068.690000005</v>
      </c>
      <c r="C27" s="5">
        <f>F27+I27+L27</f>
        <v>36029078.57</v>
      </c>
      <c r="D27" s="2">
        <f>(B27-C27)/C27</f>
        <v>0.09389610432104939</v>
      </c>
      <c r="E27" s="5">
        <v>35495724.45</v>
      </c>
      <c r="F27" s="5">
        <v>32407041.02</v>
      </c>
      <c r="G27" s="2">
        <f>(E27-F27)/F27</f>
        <v>0.09530902337223023</v>
      </c>
      <c r="H27" s="5">
        <v>1467124.46</v>
      </c>
      <c r="I27" s="5">
        <v>1438658.84</v>
      </c>
      <c r="J27" s="2">
        <f>(H27-I27)/I27</f>
        <v>0.01978621978230772</v>
      </c>
      <c r="K27" s="5">
        <v>2449219.78</v>
      </c>
      <c r="L27" s="5">
        <v>2183378.71</v>
      </c>
      <c r="M27" s="2">
        <f>(K27-L27)/L27</f>
        <v>0.12175673820690494</v>
      </c>
    </row>
    <row r="28" spans="1:13" ht="15.75">
      <c r="A28" s="1" t="s">
        <v>10</v>
      </c>
      <c r="B28" s="4">
        <f>(B27/B25)</f>
        <v>232.87541842697695</v>
      </c>
      <c r="C28" s="4">
        <f>(C27/C25)</f>
        <v>223.07093236499622</v>
      </c>
      <c r="D28" s="2">
        <f>(B28-C28)/C28</f>
        <v>0.043952324751744404</v>
      </c>
      <c r="E28" s="4">
        <f>(E27/E25)</f>
        <v>256.75769606353896</v>
      </c>
      <c r="F28" s="4">
        <f>(F27/F25)</f>
        <v>248.30508087316971</v>
      </c>
      <c r="G28" s="2">
        <f>(E28-F28)/F28</f>
        <v>0.034041249420452675</v>
      </c>
      <c r="H28" s="4">
        <f>(H27/H25)</f>
        <v>93.50101714358549</v>
      </c>
      <c r="I28" s="4">
        <f>(I27/I25)</f>
        <v>83.30875209913718</v>
      </c>
      <c r="J28" s="2">
        <f>(H28-I28)/I28</f>
        <v>0.12234326871586719</v>
      </c>
      <c r="K28" s="4">
        <f>(K27/K25)</f>
        <v>160.03788421327755</v>
      </c>
      <c r="L28" s="4">
        <f>(L27/L25)</f>
        <v>158.99932347800757</v>
      </c>
      <c r="M28" s="2">
        <f>(K28-L28)/L28</f>
        <v>0.006531856315814033</v>
      </c>
    </row>
    <row r="29" spans="1:11" ht="15.75">
      <c r="A29" s="1"/>
      <c r="B29" s="1"/>
      <c r="C29" s="1"/>
      <c r="D29" s="1"/>
      <c r="E29" s="1"/>
      <c r="F29" s="1"/>
      <c r="G29" s="1"/>
      <c r="H29" s="1"/>
      <c r="I29" s="1"/>
      <c r="J29" s="1"/>
      <c r="K29" s="1"/>
    </row>
    <row r="30" spans="1:12" ht="16.5">
      <c r="A30" s="6" t="s">
        <v>27</v>
      </c>
      <c r="B30" s="7" t="s">
        <v>1</v>
      </c>
      <c r="C30" s="3"/>
      <c r="D30" s="3"/>
      <c r="E30" s="7" t="s">
        <v>2</v>
      </c>
      <c r="F30" s="7"/>
      <c r="G30" s="7"/>
      <c r="H30" s="7" t="s">
        <v>3</v>
      </c>
      <c r="I30" s="7"/>
      <c r="J30" s="7"/>
      <c r="K30" s="7" t="s">
        <v>4</v>
      </c>
      <c r="L30" s="7"/>
    </row>
    <row r="31" spans="2:13" ht="16.5">
      <c r="B31" s="15">
        <v>2011</v>
      </c>
      <c r="C31" s="15">
        <v>2010</v>
      </c>
      <c r="D31" s="7" t="s">
        <v>5</v>
      </c>
      <c r="E31" s="15">
        <v>2011</v>
      </c>
      <c r="F31" s="15">
        <v>2010</v>
      </c>
      <c r="G31" s="7" t="s">
        <v>5</v>
      </c>
      <c r="H31" s="15">
        <v>2011</v>
      </c>
      <c r="I31" s="15">
        <v>2010</v>
      </c>
      <c r="J31" s="7" t="s">
        <v>5</v>
      </c>
      <c r="K31" s="15">
        <v>2011</v>
      </c>
      <c r="L31" s="15">
        <v>2010</v>
      </c>
      <c r="M31" s="7" t="s">
        <v>5</v>
      </c>
    </row>
    <row r="32" spans="1:13" ht="15.75">
      <c r="A32" s="1" t="s">
        <v>6</v>
      </c>
      <c r="B32" s="1">
        <f>E32+H32+K32</f>
        <v>3941247</v>
      </c>
      <c r="C32" s="1">
        <f>F32+I32+L32</f>
        <v>4127706</v>
      </c>
      <c r="D32" s="2">
        <f>(B32-C32)/C32</f>
        <v>-0.04517254862628298</v>
      </c>
      <c r="E32" s="1">
        <f>(E14+E24)</f>
        <v>2884683</v>
      </c>
      <c r="F32" s="1">
        <f>(F14+F24)</f>
        <v>2918386</v>
      </c>
      <c r="G32" s="2">
        <f>(E32-F32)/F32</f>
        <v>-0.011548506606048685</v>
      </c>
      <c r="H32" s="1">
        <f>(H14+H24)</f>
        <v>570322</v>
      </c>
      <c r="I32" s="1">
        <f>(I14+I24)</f>
        <v>753032</v>
      </c>
      <c r="J32" s="2">
        <f>(H32-I32)/I32</f>
        <v>-0.24263245121057272</v>
      </c>
      <c r="K32" s="1">
        <f>(K14+K24)</f>
        <v>486242</v>
      </c>
      <c r="L32" s="1">
        <f>(L14+L24)</f>
        <v>456288</v>
      </c>
      <c r="M32" s="2">
        <f>(K32-L32)/L32</f>
        <v>0.06564713514271688</v>
      </c>
    </row>
    <row r="33" spans="1:13" ht="15.75">
      <c r="A33" s="1" t="s">
        <v>7</v>
      </c>
      <c r="B33" s="1">
        <f>E33+H33+K33</f>
        <v>2127773</v>
      </c>
      <c r="C33" s="1">
        <f>F33+I33+L33</f>
        <v>2126902</v>
      </c>
      <c r="D33" s="2">
        <f>(B33-C33)/C33</f>
        <v>0.00040951581220009196</v>
      </c>
      <c r="E33" s="1">
        <f>(E15+E25)</f>
        <v>1699322</v>
      </c>
      <c r="F33" s="1">
        <f>(F15+F25)</f>
        <v>1688684</v>
      </c>
      <c r="G33" s="2">
        <f>(E33-F33)/F33</f>
        <v>0.006299580027998133</v>
      </c>
      <c r="H33" s="1">
        <f>(H15+H25)</f>
        <v>238266</v>
      </c>
      <c r="I33" s="1">
        <f>(I15+I25)</f>
        <v>272436</v>
      </c>
      <c r="J33" s="2">
        <f>(H33-I33)/I33</f>
        <v>-0.12542395278157073</v>
      </c>
      <c r="K33" s="1">
        <f>(K15+K25)</f>
        <v>190185</v>
      </c>
      <c r="L33" s="1">
        <f>(L15+L25)</f>
        <v>165782</v>
      </c>
      <c r="M33" s="2">
        <f>(K33-L33)/L33</f>
        <v>0.14719933406521818</v>
      </c>
    </row>
    <row r="34" spans="1:13" ht="15.75">
      <c r="A34" s="1" t="s">
        <v>8</v>
      </c>
      <c r="B34" s="2">
        <f>(B33/B32)</f>
        <v>0.5398730401824601</v>
      </c>
      <c r="C34" s="2">
        <f>(C33/C32)</f>
        <v>0.5152745859322345</v>
      </c>
      <c r="D34" s="2">
        <f>(B34-C34)</f>
        <v>0.024598454250225554</v>
      </c>
      <c r="E34" s="2">
        <f>(E33/E32)</f>
        <v>0.5890844851930004</v>
      </c>
      <c r="F34" s="2">
        <f>(F33/F32)</f>
        <v>0.5786362736115099</v>
      </c>
      <c r="G34" s="2">
        <f>(E34-F34)</f>
        <v>0.010448211581490452</v>
      </c>
      <c r="H34" s="2">
        <f>(H33/H32)</f>
        <v>0.4177745203586746</v>
      </c>
      <c r="I34" s="2">
        <f>(I33/I32)</f>
        <v>0.36178542213345516</v>
      </c>
      <c r="J34" s="2">
        <f>(H34-I34)</f>
        <v>0.055989098225219414</v>
      </c>
      <c r="K34" s="2">
        <f>(K33/K32)</f>
        <v>0.39113239909345554</v>
      </c>
      <c r="L34" s="2">
        <f>(L33/L32)</f>
        <v>0.3633275475138509</v>
      </c>
      <c r="M34" s="2">
        <f>(K34-L34)</f>
        <v>0.02780485157960466</v>
      </c>
    </row>
    <row r="35" spans="1:13" ht="15.75">
      <c r="A35" s="1" t="s">
        <v>9</v>
      </c>
      <c r="B35" s="5">
        <f>E35+H35+K35</f>
        <v>435086592.01</v>
      </c>
      <c r="C35" s="5">
        <f>F35+I35+L35</f>
        <v>423301190.41</v>
      </c>
      <c r="D35" s="2">
        <f>(B35-C35)/C35</f>
        <v>0.02784164530363094</v>
      </c>
      <c r="E35" s="5">
        <f>(E17+E27)</f>
        <v>384287663.90999997</v>
      </c>
      <c r="F35" s="5">
        <f>(F17+F27)</f>
        <v>373501909.64</v>
      </c>
      <c r="G35" s="2">
        <f>(E35-F35)/F35</f>
        <v>0.028877373827608636</v>
      </c>
      <c r="H35" s="5">
        <f>(H17+H27)</f>
        <v>21516042.99</v>
      </c>
      <c r="I35" s="5">
        <f>(I17+I27)</f>
        <v>23703864.919999998</v>
      </c>
      <c r="J35" s="2">
        <f>(H35-I35)/I35</f>
        <v>-0.09229810992358624</v>
      </c>
      <c r="K35" s="5">
        <f>(K17+K27)</f>
        <v>29282885.11</v>
      </c>
      <c r="L35" s="5">
        <f>(L17+L27)</f>
        <v>26095415.85</v>
      </c>
      <c r="M35" s="2">
        <f>(K35-L35)/L35</f>
        <v>0.122146712599715</v>
      </c>
    </row>
    <row r="36" spans="1:13" ht="15.75">
      <c r="A36" s="1" t="s">
        <v>10</v>
      </c>
      <c r="B36" s="4">
        <f>(B35/B33)</f>
        <v>204.47979742669918</v>
      </c>
      <c r="C36" s="4">
        <f>(C35/C33)</f>
        <v>199.0224234167818</v>
      </c>
      <c r="D36" s="2">
        <f>(B36-C36)/C36</f>
        <v>0.02742090019921444</v>
      </c>
      <c r="E36" s="4">
        <f>(E35/E33)</f>
        <v>226.1417576598196</v>
      </c>
      <c r="F36" s="4">
        <f>(F35/F33)</f>
        <v>221.17927903621992</v>
      </c>
      <c r="G36" s="2">
        <f>(E36-F36)/F36</f>
        <v>0.02243645356483431</v>
      </c>
      <c r="H36" s="4">
        <f>(H35/H33)</f>
        <v>90.3026155221475</v>
      </c>
      <c r="I36" s="4">
        <f>(I35/I33)</f>
        <v>87.00709495074072</v>
      </c>
      <c r="J36" s="2">
        <f>(H36-I36)/I36</f>
        <v>0.037876457928776384</v>
      </c>
      <c r="K36" s="4">
        <f>(K35/K33)</f>
        <v>153.9705292741278</v>
      </c>
      <c r="L36" s="4">
        <f>(L35/L33)</f>
        <v>157.40801685345818</v>
      </c>
      <c r="M36" s="2">
        <f>(K36-L36)/L36</f>
        <v>-0.021838071834235463</v>
      </c>
    </row>
  </sheetData>
  <sheetProtection/>
  <printOptions/>
  <pageMargins left="0.75" right="0.75" top="1" bottom="1" header="0.5" footer="0.5"/>
  <pageSetup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PERFORMANCE 1998</dc:title>
  <dc:subject>MONTHLY OCCUPANCY &amp; YTD</dc:subject>
  <dc:creator>Ministry of Tourism</dc:creator>
  <cp:keywords/>
  <dc:description>BOTTOM LINE FIGURES NP,GB,FI BY MONTH 1998. CLUB MEDS NOT INCLUDED.</dc:description>
  <cp:lastModifiedBy>Frank Comito</cp:lastModifiedBy>
  <cp:lastPrinted>2012-04-04T20:14:42Z</cp:lastPrinted>
  <dcterms:created xsi:type="dcterms:W3CDTF">1999-03-05T20:01:20Z</dcterms:created>
  <dcterms:modified xsi:type="dcterms:W3CDTF">2012-04-04T20:18:08Z</dcterms:modified>
  <cp:category/>
  <cp:version/>
  <cp:contentType/>
  <cp:contentStatus/>
</cp:coreProperties>
</file>